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D:\Deapseai\AVISION\1257模版\预焊一号机\LargeSquareOne\LargeSquareOne\bin\Debug\Config\"/>
    </mc:Choice>
  </mc:AlternateContent>
  <xr:revisionPtr revIDLastSave="0" documentId="13_ncr:1_{1AE799E0-66B5-4934-9AD9-8F552F3F594A}" xr6:coauthVersionLast="47" xr6:coauthVersionMax="47" xr10:uidLastSave="{00000000-0000-0000-0000-000000000000}"/>
  <bookViews>
    <workbookView xWindow="-120" yWindow="-120" windowWidth="20730" windowHeight="11160" xr2:uid="{00000000-000D-0000-FFFF-FFFF00000000}"/>
  </bookViews>
  <sheets>
    <sheet name="Sheet1" sheetId="1" r:id="rId1"/>
  </sheets>
  <externalReferences>
    <externalReference r:id="rId2"/>
  </externalReferences>
  <definedNames>
    <definedName name="_xlnm._FilterDatabase" localSheetId="0" hidden="1">Sheet1!$A$1:$P$15</definedName>
  </definedNames>
  <calcPr calcId="181029"/>
</workbook>
</file>

<file path=xl/calcChain.xml><?xml version="1.0" encoding="utf-8"?>
<calcChain xmlns="http://schemas.openxmlformats.org/spreadsheetml/2006/main">
  <c r="N20" i="1" l="1"/>
  <c r="M20" i="1"/>
  <c r="I20" i="1" s="1"/>
  <c r="J20" i="1"/>
  <c r="D20" i="1"/>
  <c r="N19" i="1"/>
  <c r="M19" i="1"/>
  <c r="I19" i="1" s="1"/>
  <c r="J19" i="1"/>
  <c r="D19" i="1"/>
  <c r="N18" i="1"/>
  <c r="M18" i="1"/>
  <c r="I18" i="1" s="1"/>
  <c r="J18" i="1"/>
  <c r="D18" i="1"/>
  <c r="N17" i="1"/>
  <c r="M17" i="1"/>
  <c r="J17" i="1"/>
  <c r="I17" i="1"/>
  <c r="D17" i="1"/>
  <c r="N16" i="1"/>
  <c r="M16" i="1"/>
  <c r="I16" i="1" s="1"/>
  <c r="J16" i="1"/>
  <c r="D16" i="1"/>
  <c r="N15" i="1"/>
  <c r="M15" i="1"/>
  <c r="I15" i="1" s="1"/>
  <c r="J15" i="1"/>
  <c r="D15" i="1"/>
  <c r="N14" i="1"/>
  <c r="M14" i="1"/>
  <c r="I14" i="1" s="1"/>
  <c r="J14" i="1"/>
  <c r="D14" i="1"/>
  <c r="N13" i="1"/>
  <c r="M13" i="1"/>
  <c r="J13" i="1"/>
  <c r="I13" i="1"/>
  <c r="D13" i="1"/>
  <c r="N12" i="1"/>
  <c r="M12" i="1"/>
  <c r="J12" i="1"/>
  <c r="I12" i="1"/>
  <c r="D12" i="1"/>
  <c r="N11" i="1"/>
  <c r="M11" i="1"/>
  <c r="I11" i="1" s="1"/>
  <c r="J11" i="1"/>
  <c r="D11" i="1"/>
  <c r="N10" i="1"/>
  <c r="M10" i="1"/>
  <c r="I10" i="1" s="1"/>
  <c r="J10" i="1"/>
  <c r="D10" i="1"/>
  <c r="N9" i="1"/>
  <c r="M9" i="1"/>
  <c r="I9" i="1" s="1"/>
  <c r="J9" i="1"/>
  <c r="D9" i="1"/>
  <c r="N8" i="1"/>
  <c r="M8" i="1"/>
  <c r="J8" i="1"/>
  <c r="I8" i="1"/>
  <c r="D8" i="1"/>
  <c r="N7" i="1"/>
  <c r="M7" i="1"/>
  <c r="J7" i="1"/>
  <c r="I7" i="1"/>
  <c r="D7" i="1"/>
  <c r="N6" i="1"/>
  <c r="M6" i="1"/>
  <c r="I6" i="1" s="1"/>
  <c r="J6" i="1"/>
  <c r="D6" i="1"/>
  <c r="N5" i="1"/>
  <c r="M5" i="1"/>
  <c r="I5" i="1" s="1"/>
  <c r="J5" i="1"/>
  <c r="D5" i="1"/>
  <c r="N4" i="1"/>
  <c r="M4" i="1"/>
  <c r="I4" i="1" s="1"/>
  <c r="J4" i="1"/>
  <c r="D4" i="1"/>
  <c r="C4" i="1"/>
  <c r="H4" i="1" s="1"/>
  <c r="N3" i="1"/>
  <c r="M3" i="1"/>
  <c r="I3" i="1" s="1"/>
  <c r="J3" i="1"/>
  <c r="D3" i="1"/>
  <c r="C3" i="1"/>
  <c r="H3" i="1" s="1"/>
  <c r="N2" i="1"/>
  <c r="M2" i="1"/>
  <c r="I2" i="1" s="1"/>
  <c r="J2" i="1"/>
  <c r="H2" i="1"/>
  <c r="F2" i="1" s="1"/>
  <c r="D2" i="1"/>
  <c r="C2" i="1"/>
  <c r="K2" i="1" s="1"/>
  <c r="F4" i="1" l="1"/>
  <c r="F3" i="1"/>
  <c r="K3" i="1"/>
  <c r="C5" i="1"/>
  <c r="K4" i="1"/>
  <c r="H5" i="1" l="1"/>
  <c r="F5" i="1" s="1"/>
  <c r="K5" i="1"/>
  <c r="C6" i="1"/>
  <c r="K6" i="1" l="1"/>
  <c r="C7" i="1"/>
  <c r="H6" i="1"/>
  <c r="F6" i="1" s="1"/>
  <c r="C8" i="1" l="1"/>
  <c r="H7" i="1"/>
  <c r="F7" i="1" s="1"/>
  <c r="K7" i="1"/>
  <c r="H8" i="1" l="1"/>
  <c r="F8" i="1" s="1"/>
  <c r="K8" i="1"/>
  <c r="C9" i="1"/>
  <c r="H9" i="1" l="1"/>
  <c r="F9" i="1" s="1"/>
  <c r="K9" i="1"/>
  <c r="C10" i="1"/>
  <c r="K10" i="1" l="1"/>
  <c r="C11" i="1"/>
  <c r="H10" i="1"/>
  <c r="F10" i="1" s="1"/>
  <c r="C12" i="1" l="1"/>
  <c r="H11" i="1"/>
  <c r="F11" i="1" s="1"/>
  <c r="K11" i="1"/>
  <c r="H12" i="1" l="1"/>
  <c r="F12" i="1" s="1"/>
  <c r="K12" i="1"/>
  <c r="C13" i="1"/>
  <c r="H13" i="1" l="1"/>
  <c r="F13" i="1" s="1"/>
  <c r="K13" i="1"/>
  <c r="C14" i="1"/>
  <c r="K14" i="1" l="1"/>
  <c r="C15" i="1"/>
  <c r="H14" i="1"/>
  <c r="F14" i="1" s="1"/>
  <c r="C16" i="1" l="1"/>
  <c r="H15" i="1"/>
  <c r="F15" i="1" s="1"/>
  <c r="K15" i="1"/>
  <c r="H16" i="1" l="1"/>
  <c r="F16" i="1" s="1"/>
  <c r="K16" i="1"/>
  <c r="C17" i="1"/>
  <c r="H17" i="1" l="1"/>
  <c r="F17" i="1" s="1"/>
  <c r="K17" i="1"/>
  <c r="C18" i="1"/>
  <c r="K18" i="1" l="1"/>
  <c r="C19" i="1"/>
  <c r="H18" i="1"/>
  <c r="F18" i="1" s="1"/>
  <c r="C20" i="1" l="1"/>
  <c r="H19" i="1"/>
  <c r="F19" i="1" s="1"/>
  <c r="K19" i="1"/>
  <c r="H20" i="1" l="1"/>
  <c r="F20" i="1" s="1"/>
  <c r="K20" i="1"/>
</calcChain>
</file>

<file path=xl/sharedStrings.xml><?xml version="1.0" encoding="utf-8"?>
<sst xmlns="http://schemas.openxmlformats.org/spreadsheetml/2006/main" count="74" uniqueCount="44">
  <si>
    <t>序号</t>
  </si>
  <si>
    <t>工序</t>
  </si>
  <si>
    <t>辅助</t>
  </si>
  <si>
    <t>缺陷代码</t>
  </si>
  <si>
    <t>缺陷名称（11项）</t>
    <phoneticPr fontId="4" type="noConversion"/>
  </si>
  <si>
    <t>代码</t>
  </si>
  <si>
    <t>工序段</t>
  </si>
  <si>
    <t>工序代码</t>
  </si>
  <si>
    <t>不良类别</t>
  </si>
  <si>
    <t>流水号</t>
  </si>
  <si>
    <t>辅助列</t>
  </si>
  <si>
    <t>不良科目</t>
  </si>
  <si>
    <t>不良类型</t>
  </si>
  <si>
    <t>释义</t>
  </si>
  <si>
    <t>检查方法/ 工具</t>
  </si>
  <si>
    <t>备注</t>
  </si>
  <si>
    <t>一次外观检</t>
  </si>
  <si>
    <t>电芯外观不良</t>
  </si>
  <si>
    <t>P</t>
  </si>
  <si>
    <t>平面度不良</t>
  </si>
  <si>
    <t>重量不合格</t>
  </si>
  <si>
    <t>电池重量不良</t>
  </si>
  <si>
    <t>电芯尺寸不良</t>
  </si>
  <si>
    <t>电池尺寸不良</t>
  </si>
  <si>
    <t>极柱不良</t>
  </si>
  <si>
    <t>电解液污染</t>
  </si>
  <si>
    <t>撞伤/压伤/摔伤/夹伤</t>
  </si>
  <si>
    <t>异常受损</t>
  </si>
  <si>
    <t>焊渣-满焊</t>
  </si>
  <si>
    <t>焊渣-密封钉焊</t>
  </si>
  <si>
    <t>凹坑</t>
  </si>
  <si>
    <t>焊接不良</t>
  </si>
  <si>
    <t>沙眼</t>
  </si>
  <si>
    <t>壳体划痕</t>
  </si>
  <si>
    <t>壳体毛刺</t>
  </si>
  <si>
    <t>翘钉/针孔/密封钉不良</t>
  </si>
  <si>
    <t>正极端面划伤</t>
  </si>
  <si>
    <t>铝钉划伤</t>
  </si>
  <si>
    <t>二维码污染</t>
  </si>
  <si>
    <t>折痕</t>
  </si>
  <si>
    <t>短路不良</t>
  </si>
  <si>
    <t>电芯短路</t>
  </si>
  <si>
    <t>无数据电池</t>
  </si>
  <si>
    <t>标识信息不良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</si>
</sst>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 x14ac:knownFonts="1">
    <font>
      <sz val="11"/>
      <color rgb="FF000000"/>
      <name val="Calibri"/>
      <charset val="134"/>
    </font>
    <font>
      <sz val="9"/>
      <name val="Calibri"/>
      <family val="2"/>
    </font>
    <font>
      <sz val="11"/>
      <color theme="1"/>
      <name val="宋体"/>
      <family val="3"/>
      <charset val="134"/>
      <scheme val="minor"/>
    </font>
    <font>
      <b/>
      <sz val="16"/>
      <color theme="1"/>
      <name val="宋体"/>
      <family val="3"/>
      <charset val="134"/>
      <scheme val="minor"/>
    </font>
    <font>
      <sz val="9"/>
      <name val="宋体"/>
      <family val="3"/>
      <charset val="134"/>
      <scheme val="minor"/>
    </font>
    <font>
      <b/>
      <sz val="11"/>
      <color theme="1"/>
      <name val="宋体"/>
      <family val="3"/>
      <charset val="134"/>
      <scheme val="minor"/>
    </font>
  </fonts>
  <fills count="5">
    <fill>
      <patternFill patternType="none"/>
    </fill>
    <fill>
      <patternFill patternType="gray125"/>
    </fill>
    <fill>
      <patternFill patternType="solid">
        <fgColor theme="9" tint="0.79998168889431442"/>
        <bgColor indexed="64"/>
      </patternFill>
    </fill>
    <fill>
      <patternFill patternType="solid">
        <fgColor theme="3" tint="0.59999389629810485"/>
        <bgColor indexed="64"/>
      </patternFill>
    </fill>
    <fill>
      <patternFill patternType="solid">
        <fgColor theme="8"/>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indexed="64"/>
      </bottom>
      <diagonal/>
    </border>
  </borders>
  <cellStyleXfs count="2">
    <xf numFmtId="0" fontId="0" fillId="0" borderId="0" applyBorder="0"/>
    <xf numFmtId="0" fontId="2" fillId="0" borderId="0"/>
  </cellStyleXfs>
  <cellXfs count="13">
    <xf numFmtId="0" fontId="0" fillId="0" borderId="0" xfId="0"/>
    <xf numFmtId="0" fontId="3" fillId="0" borderId="1" xfId="1" applyFont="1" applyBorder="1" applyAlignment="1">
      <alignment horizontal="center" vertical="center"/>
    </xf>
    <xf numFmtId="0" fontId="5" fillId="0" borderId="1" xfId="1" applyFont="1" applyBorder="1" applyAlignment="1">
      <alignment horizontal="center" vertical="center"/>
    </xf>
    <xf numFmtId="0" fontId="5" fillId="2" borderId="2" xfId="1" applyFont="1" applyFill="1" applyBorder="1" applyAlignment="1">
      <alignment horizontal="center" vertical="center"/>
    </xf>
    <xf numFmtId="0" fontId="0" fillId="3" borderId="1" xfId="1" applyFont="1" applyFill="1" applyBorder="1" applyAlignment="1">
      <alignment horizontal="center" vertical="center"/>
    </xf>
    <xf numFmtId="0" fontId="2" fillId="0" borderId="1" xfId="1" applyBorder="1" applyAlignment="1">
      <alignment vertical="center"/>
    </xf>
    <xf numFmtId="0" fontId="2" fillId="0" borderId="1" xfId="1" applyBorder="1" applyAlignment="1">
      <alignment horizontal="left" vertical="center"/>
    </xf>
    <xf numFmtId="0" fontId="2" fillId="0" borderId="1" xfId="1" applyBorder="1" applyAlignment="1">
      <alignment horizontal="center" vertical="center"/>
    </xf>
    <xf numFmtId="0" fontId="0" fillId="0" borderId="1" xfId="1" applyFont="1" applyBorder="1" applyAlignment="1">
      <alignment vertical="center"/>
    </xf>
    <xf numFmtId="0" fontId="5" fillId="2" borderId="2" xfId="1" applyFont="1" applyFill="1" applyBorder="1" applyAlignment="1">
      <alignment horizontal="center" vertical="center"/>
    </xf>
    <xf numFmtId="0" fontId="3" fillId="4" borderId="1" xfId="1" applyFont="1" applyFill="1" applyBorder="1" applyAlignment="1">
      <alignment horizontal="center" vertical="center"/>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xf>
  </cellXfs>
  <cellStyles count="2">
    <cellStyle name="常规" xfId="0" builtinId="0"/>
    <cellStyle name="常规 4 2" xfId="1" xr:uid="{7886852A-3512-49E9-98F7-FD336B48A495}"/>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users\lenovo\Documents\WeChat%20Files\wxid_keyw72fjy96t11\FileStorage\File\2025-07\&#21103;&#26412;&#38468;&#20214;2&#12298;&#21046;&#36896;&#20013;&#24515;&#30005;&#33455;&#24037;&#21378;&#19981;&#33391;&#31185;&#30446;&#26631;&#20934;&#12299;&#26356;&#26032;-0714(2).xlsm" TargetMode="External"/><Relationship Id="rId1" Type="http://schemas.openxmlformats.org/officeDocument/2006/relationships/externalLinkPath" Target="/users/lenovo/Documents/WeChat%20Files/wxid_keyw72fjy96t11/FileStorage/File/2025-07/&#21103;&#26412;&#38468;&#20214;2&#12298;&#21046;&#36896;&#20013;&#24515;&#30005;&#33455;&#24037;&#21378;&#19981;&#33391;&#31185;&#30446;&#26631;&#20934;&#12299;&#26356;&#26032;-0714(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履历"/>
      <sheetName val="标准不良科目"/>
      <sheetName val="代码命名规则"/>
      <sheetName val="变更履历"/>
      <sheetName val="工序简称对应表"/>
      <sheetName val="工序简称对应表-修改"/>
      <sheetName val="缺陷名称明细表"/>
      <sheetName val="不良科目与缺陷名称对应明细表"/>
      <sheetName val="正极片段"/>
      <sheetName val="负极片段"/>
      <sheetName val="卷绕"/>
      <sheetName val="切叠"/>
      <sheetName val="组装"/>
      <sheetName val="化成"/>
      <sheetName val="包装"/>
      <sheetName val="Sheet1"/>
      <sheetName val="包装 (2)"/>
    </sheetNames>
    <sheetDataSet>
      <sheetData sheetId="0"/>
      <sheetData sheetId="1">
        <row r="8">
          <cell r="D8" t="str">
            <v>取样检测</v>
          </cell>
          <cell r="E8" t="str">
            <v>001</v>
          </cell>
          <cell r="F8" t="str">
            <v>鉴定损耗</v>
          </cell>
          <cell r="G8" t="str">
            <v>由品质、工艺检测造成的浆料、极片、芯包、电芯报废</v>
          </cell>
        </row>
        <row r="9">
          <cell r="D9" t="str">
            <v>首巡检</v>
          </cell>
          <cell r="E9" t="str">
            <v>002</v>
          </cell>
          <cell r="F9" t="str">
            <v>鉴定损耗</v>
          </cell>
          <cell r="G9" t="str">
            <v>每日交接班或设备停止运行后首个产出产品拆解测试或生产过程检验造成的报废</v>
          </cell>
        </row>
        <row r="10">
          <cell r="D10" t="str">
            <v>异常受损</v>
          </cell>
          <cell r="E10" t="str">
            <v>003</v>
          </cell>
          <cell r="F10" t="str">
            <v>外观不良</v>
          </cell>
          <cell r="G10" t="str">
            <v>因为外力，如夹伤、划伤、跌落、挤压、撞伤、压伤、摔伤导致极片、芯包、电芯主体变形受损不允许</v>
          </cell>
        </row>
        <row r="11">
          <cell r="D11" t="str">
            <v>标识信息不良</v>
          </cell>
          <cell r="E11" t="str">
            <v>004</v>
          </cell>
          <cell r="F11" t="str">
            <v>外观不良</v>
          </cell>
          <cell r="G11" t="str">
            <v>包含扫码不良、喷码不良、刻码不良、mes系统数据缺失、RFID不良等标识信息不良</v>
          </cell>
        </row>
        <row r="12">
          <cell r="D12" t="str">
            <v>来料不良</v>
          </cell>
          <cell r="E12" t="str">
            <v>005</v>
          </cell>
          <cell r="F12" t="str">
            <v>性能不良</v>
          </cell>
          <cell r="G12" t="str">
            <v>来料不符合工艺标准，不允许</v>
          </cell>
        </row>
        <row r="13">
          <cell r="D13" t="str">
            <v>调机报废</v>
          </cell>
          <cell r="E13" t="str">
            <v>006</v>
          </cell>
          <cell r="F13" t="str">
            <v>性能不良</v>
          </cell>
          <cell r="G13" t="str">
            <v xml:space="preserve">设备故障调试导致的产品报废 </v>
          </cell>
        </row>
        <row r="14">
          <cell r="D14" t="str">
            <v>异物</v>
          </cell>
          <cell r="E14" t="str">
            <v>007</v>
          </cell>
          <cell r="F14" t="str">
            <v>外观不良</v>
          </cell>
          <cell r="G14" t="str">
            <v xml:space="preserve">产品内部或外表面异物，不符合文件要求，不允许 </v>
          </cell>
        </row>
        <row r="15">
          <cell r="D15" t="str">
            <v>浆料粘度不良</v>
          </cell>
          <cell r="E15" t="str">
            <v>008</v>
          </cell>
          <cell r="F15" t="str">
            <v>性能不良</v>
          </cell>
          <cell r="G15" t="str">
            <v xml:space="preserve">搅拌完成后浆料粘度不合格报废 </v>
          </cell>
        </row>
        <row r="16">
          <cell r="D16" t="str">
            <v>浆料细度不良</v>
          </cell>
          <cell r="E16" t="str">
            <v>009</v>
          </cell>
          <cell r="F16" t="str">
            <v>性能不良</v>
          </cell>
          <cell r="G16" t="str">
            <v xml:space="preserve">搅拌完成后浆料细度不合格报废 </v>
          </cell>
        </row>
        <row r="17">
          <cell r="D17" t="str">
            <v>浆料固含量不良</v>
          </cell>
          <cell r="E17" t="str">
            <v>010</v>
          </cell>
          <cell r="F17" t="str">
            <v>性能不良</v>
          </cell>
          <cell r="G17" t="str">
            <v xml:space="preserve">搅拌完成后浆料固含量不合格报废 </v>
          </cell>
        </row>
        <row r="18">
          <cell r="D18" t="str">
            <v>浆料磁性物质不良</v>
          </cell>
          <cell r="E18" t="str">
            <v>011</v>
          </cell>
          <cell r="F18" t="str">
            <v>性能不良</v>
          </cell>
          <cell r="G18" t="str">
            <v xml:space="preserve">搅拌完成后浆料磁性物质不合格报废 </v>
          </cell>
        </row>
        <row r="19">
          <cell r="D19" t="str">
            <v>搅拌分散异常</v>
          </cell>
          <cell r="E19" t="str">
            <v>012</v>
          </cell>
          <cell r="F19" t="str">
            <v>性能不良</v>
          </cell>
          <cell r="G19" t="str">
            <v xml:space="preserve">正负极搅拌过程分散速度、温度等异常 </v>
          </cell>
        </row>
        <row r="20">
          <cell r="D20" t="str">
            <v>浆料管道清洗</v>
          </cell>
          <cell r="E20" t="str">
            <v>013</v>
          </cell>
          <cell r="F20" t="str">
            <v>工艺损耗</v>
          </cell>
          <cell r="G20" t="str">
            <v xml:space="preserve">因产线停机或产品型号更换、管道周期性清洁形成的管道残留报废 </v>
          </cell>
        </row>
        <row r="21">
          <cell r="D21" t="str">
            <v>模头浆料排放</v>
          </cell>
          <cell r="E21" t="str">
            <v>014</v>
          </cell>
          <cell r="F21" t="str">
            <v>工艺损耗</v>
          </cell>
          <cell r="G21" t="str">
            <v xml:space="preserve">因涂布设备停机需要模头浆料排放 </v>
          </cell>
        </row>
        <row r="22">
          <cell r="D22" t="str">
            <v>滤芯浆料报废</v>
          </cell>
          <cell r="E22" t="str">
            <v>015</v>
          </cell>
          <cell r="F22" t="str">
            <v>工艺损耗</v>
          </cell>
          <cell r="G22" t="str">
            <v xml:space="preserve">涂布所有滤芯更换造成的报废 </v>
          </cell>
        </row>
        <row r="23">
          <cell r="D23" t="str">
            <v>标定</v>
          </cell>
          <cell r="E23" t="str">
            <v>016</v>
          </cell>
          <cell r="F23" t="str">
            <v>鉴定损耗</v>
          </cell>
          <cell r="G23" t="str">
            <v xml:space="preserve">在线检测设备定期校准造成的报废 </v>
          </cell>
        </row>
        <row r="24">
          <cell r="D24" t="str">
            <v>面密度不良</v>
          </cell>
          <cell r="E24" t="str">
            <v>017</v>
          </cell>
          <cell r="F24" t="str">
            <v>性能不良</v>
          </cell>
          <cell r="G24" t="str">
            <v xml:space="preserve">涂布极片面密度超出工艺标准 </v>
          </cell>
        </row>
        <row r="25">
          <cell r="D25" t="str">
            <v>NMP超标</v>
          </cell>
          <cell r="E25" t="str">
            <v>018</v>
          </cell>
          <cell r="F25" t="str">
            <v>性能不良</v>
          </cell>
          <cell r="G25" t="str">
            <v>NMP不符合工艺要求标准，不允许</v>
          </cell>
        </row>
        <row r="26">
          <cell r="D26" t="str">
            <v>失重比不良</v>
          </cell>
          <cell r="E26" t="str">
            <v>019</v>
          </cell>
          <cell r="F26" t="str">
            <v>性能不良</v>
          </cell>
          <cell r="G26" t="str">
            <v>涂布完成后失重比检测不合格的产品，不允许。</v>
          </cell>
        </row>
        <row r="27">
          <cell r="D27" t="str">
            <v>涂膜宽度不良</v>
          </cell>
          <cell r="E27" t="str">
            <v>020</v>
          </cell>
          <cell r="F27" t="str">
            <v>性能不良</v>
          </cell>
          <cell r="G27" t="str">
            <v>涂布完成后涂膜宽度不合格的产品，不允许。</v>
          </cell>
        </row>
        <row r="28">
          <cell r="D28" t="str">
            <v>剥离力不良</v>
          </cell>
          <cell r="E28" t="str">
            <v>021</v>
          </cell>
          <cell r="F28" t="str">
            <v>性能不良</v>
          </cell>
          <cell r="G28" t="str">
            <v>极片剥离力不符合工艺要求标准，不允许</v>
          </cell>
        </row>
        <row r="29">
          <cell r="D29" t="str">
            <v>涂布AB面错位</v>
          </cell>
          <cell r="E29" t="str">
            <v>023</v>
          </cell>
          <cell r="F29" t="str">
            <v>性能不良</v>
          </cell>
          <cell r="G29" t="str">
            <v xml:space="preserve">涂布 AB 面错位超出文件范围 </v>
          </cell>
        </row>
        <row r="30">
          <cell r="D30" t="str">
            <v>漏底涂</v>
          </cell>
          <cell r="E30" t="str">
            <v>024</v>
          </cell>
          <cell r="F30" t="str">
            <v>外观不良</v>
          </cell>
          <cell r="G30" t="str">
            <v xml:space="preserve">极片箔材未有进行涂炭 </v>
          </cell>
        </row>
        <row r="31">
          <cell r="D31" t="str">
            <v>断带接带</v>
          </cell>
          <cell r="E31" t="str">
            <v>025</v>
          </cell>
          <cell r="F31" t="str">
            <v>性能不良</v>
          </cell>
          <cell r="G31" t="str">
            <v>生产异常造成的走带断裂，为恢复走带所做的裁切造成的报废。</v>
          </cell>
        </row>
        <row r="32">
          <cell r="D32" t="str">
            <v>头尾料</v>
          </cell>
          <cell r="E32" t="str">
            <v>026</v>
          </cell>
          <cell r="F32" t="str">
            <v>工艺损耗</v>
          </cell>
          <cell r="G32" t="str">
            <v xml:space="preserve">工艺设置造成的极卷头尾部及换卷接带无法完全使用的极片报废 </v>
          </cell>
        </row>
        <row r="33">
          <cell r="D33" t="str">
            <v>毛刺</v>
          </cell>
          <cell r="E33" t="str">
            <v>027</v>
          </cell>
          <cell r="F33" t="str">
            <v>性能不良</v>
          </cell>
          <cell r="G33" t="str">
            <v>极片区或极片边缘区的金属批锋、毛刺</v>
          </cell>
        </row>
        <row r="34">
          <cell r="D34" t="str">
            <v>留箔宽度（含陶瓷）不良</v>
          </cell>
          <cell r="E34" t="str">
            <v>028</v>
          </cell>
          <cell r="F34" t="str">
            <v>性能不良</v>
          </cell>
          <cell r="G34" t="str">
            <v xml:space="preserve">箔材边与涂敷料区（含陶瓷）的距离超出工艺标准 </v>
          </cell>
        </row>
        <row r="35">
          <cell r="D35" t="str">
            <v>料区宽度不良</v>
          </cell>
          <cell r="E35" t="str">
            <v>029</v>
          </cell>
          <cell r="F35" t="str">
            <v>性能不良</v>
          </cell>
          <cell r="G35" t="str">
            <v xml:space="preserve">极片涂敷区宽度超出工艺标准 </v>
          </cell>
        </row>
        <row r="36">
          <cell r="D36" t="str">
            <v>延展不良</v>
          </cell>
          <cell r="E36" t="str">
            <v>030</v>
          </cell>
          <cell r="F36" t="str">
            <v>性能不良</v>
          </cell>
          <cell r="G36" t="str">
            <v xml:space="preserve">极片生产过程极耳拉伸不足或过拉伸不良，不允许 </v>
          </cell>
        </row>
        <row r="37">
          <cell r="D37" t="str">
            <v>极片厚度不良</v>
          </cell>
          <cell r="E37" t="str">
            <v>031</v>
          </cell>
          <cell r="F37" t="str">
            <v>性能不良</v>
          </cell>
          <cell r="G37" t="str">
            <v>极片辊压后厚度不符合工艺要求标准，不允许</v>
          </cell>
        </row>
        <row r="38">
          <cell r="D38" t="str">
            <v>分切尺寸不良</v>
          </cell>
          <cell r="E38" t="str">
            <v>032</v>
          </cell>
          <cell r="F38" t="str">
            <v>性能不良</v>
          </cell>
          <cell r="G38" t="str">
            <v xml:space="preserve">极片分切宽度超出工艺标准 </v>
          </cell>
        </row>
        <row r="39">
          <cell r="D39" t="str">
            <v>极耳间距不良</v>
          </cell>
          <cell r="E39" t="str">
            <v>033</v>
          </cell>
          <cell r="F39" t="str">
            <v>性能不良</v>
          </cell>
          <cell r="G39" t="str">
            <v xml:space="preserve">极片极耳至极耳边缘距离超出工艺标准 </v>
          </cell>
        </row>
        <row r="40">
          <cell r="D40" t="str">
            <v>极片长度不良</v>
          </cell>
          <cell r="E40" t="str">
            <v>034</v>
          </cell>
          <cell r="F40" t="str">
            <v>性能不良</v>
          </cell>
          <cell r="G40" t="str">
            <v xml:space="preserve">极片长度超出工艺标准 </v>
          </cell>
        </row>
        <row r="41">
          <cell r="D41" t="str">
            <v>极耳高度不良</v>
          </cell>
          <cell r="E41" t="str">
            <v>035</v>
          </cell>
          <cell r="F41" t="str">
            <v>性能不良</v>
          </cell>
          <cell r="G41" t="str">
            <v>极片极耳顶端至极片顶端距离超出工艺标准</v>
          </cell>
        </row>
        <row r="42">
          <cell r="D42" t="str">
            <v>极耳宽度不良</v>
          </cell>
          <cell r="E42" t="str">
            <v>036</v>
          </cell>
          <cell r="F42" t="str">
            <v>性能不良</v>
          </cell>
          <cell r="G42" t="str">
            <v xml:space="preserve">极片极耳两侧之间的距离超出工艺标准 </v>
          </cell>
        </row>
        <row r="43">
          <cell r="D43" t="str">
            <v>留箔宽度不良</v>
          </cell>
          <cell r="E43" t="str">
            <v>037</v>
          </cell>
          <cell r="F43" t="str">
            <v>性能不良</v>
          </cell>
          <cell r="G43" t="str">
            <v xml:space="preserve">箔材边与涂敷料区的距离超出工艺标准 </v>
          </cell>
        </row>
        <row r="44">
          <cell r="D44" t="str">
            <v>涂布单面</v>
          </cell>
          <cell r="E44" t="str">
            <v>038</v>
          </cell>
          <cell r="F44" t="str">
            <v>外观不良</v>
          </cell>
          <cell r="G44" t="str">
            <v xml:space="preserve">极片只涂布了一面，另一面未涂覆 </v>
          </cell>
        </row>
        <row r="45">
          <cell r="D45" t="str">
            <v>涂布刮带</v>
          </cell>
          <cell r="E45" t="str">
            <v>039</v>
          </cell>
          <cell r="F45" t="str">
            <v>外观不良</v>
          </cell>
          <cell r="G45" t="str">
            <v xml:space="preserve">因颗粒、褶皱等原因造成涂布过程基材撕裂的现象，不允许 </v>
          </cell>
        </row>
        <row r="46">
          <cell r="D46" t="str">
            <v>烤裂</v>
          </cell>
          <cell r="E46" t="str">
            <v>040</v>
          </cell>
          <cell r="F46" t="str">
            <v>外观不良</v>
          </cell>
          <cell r="G46" t="str">
            <v xml:space="preserve">因干燥不当、搅拌不当或料槽液位不够等产生的裂纹 </v>
          </cell>
        </row>
        <row r="47">
          <cell r="D47" t="str">
            <v>涂布空箔</v>
          </cell>
          <cell r="E47" t="str">
            <v>041</v>
          </cell>
          <cell r="F47" t="str">
            <v>外观不良</v>
          </cell>
          <cell r="G47" t="str">
            <v>因涂布来料空箔造成的产品不良，不允许。</v>
          </cell>
        </row>
        <row r="48">
          <cell r="D48" t="str">
            <v>气泡</v>
          </cell>
          <cell r="E48" t="str">
            <v>042</v>
          </cell>
          <cell r="F48" t="str">
            <v>外观不良</v>
          </cell>
          <cell r="G48" t="str">
            <v xml:space="preserve">极片表面出现点状色差 </v>
          </cell>
        </row>
        <row r="49">
          <cell r="D49" t="str">
            <v>暗斑</v>
          </cell>
          <cell r="E49" t="str">
            <v>043</v>
          </cell>
          <cell r="F49" t="str">
            <v>外观不良</v>
          </cell>
          <cell r="G49" t="str">
            <v xml:space="preserve">涂布过程因气泡、异物等原因造成的极片表面凹坑不良，不允许 </v>
          </cell>
        </row>
        <row r="50">
          <cell r="D50" t="str">
            <v>褶皱</v>
          </cell>
          <cell r="E50" t="str">
            <v>044</v>
          </cell>
          <cell r="F50" t="str">
            <v>外观不良</v>
          </cell>
          <cell r="G50" t="str">
            <v xml:space="preserve">在限度样或文件规定之外的褶皱不允许 </v>
          </cell>
        </row>
        <row r="51">
          <cell r="D51" t="str">
            <v>暗痕</v>
          </cell>
          <cell r="E51" t="str">
            <v>045</v>
          </cell>
          <cell r="F51" t="str">
            <v>外观不良</v>
          </cell>
          <cell r="G51" t="str">
            <v>极片表面出现条状色差</v>
          </cell>
        </row>
        <row r="52">
          <cell r="D52" t="str">
            <v>波浪边</v>
          </cell>
          <cell r="E52" t="str">
            <v>046</v>
          </cell>
          <cell r="F52" t="str">
            <v>外观不良</v>
          </cell>
          <cell r="G52" t="str">
            <v xml:space="preserve">涂膜边缘不连续，出现波浪边、锯齿状或虚线状 </v>
          </cell>
        </row>
        <row r="53">
          <cell r="D53" t="str">
            <v>不良标</v>
          </cell>
          <cell r="E53" t="str">
            <v>047</v>
          </cell>
          <cell r="F53" t="str">
            <v>外观不良</v>
          </cell>
          <cell r="G53" t="str">
            <v xml:space="preserve">极片生产过程设备自动贴标部分报废极片 </v>
          </cell>
        </row>
        <row r="54">
          <cell r="D54" t="str">
            <v>粘辊</v>
          </cell>
          <cell r="E54" t="str">
            <v>048</v>
          </cell>
          <cell r="F54" t="str">
            <v>外观不良</v>
          </cell>
          <cell r="G54" t="str">
            <v xml:space="preserve">极片未烤干或异物粘附在辊上等造成的粘辊报废 </v>
          </cell>
        </row>
        <row r="55">
          <cell r="D55" t="str">
            <v>大缺陷</v>
          </cell>
          <cell r="E55" t="str">
            <v>049</v>
          </cell>
          <cell r="F55" t="str">
            <v>外观不良</v>
          </cell>
          <cell r="G55" t="str">
            <v xml:space="preserve">极片表面活性物质分布不均、脱落或有异物 </v>
          </cell>
        </row>
        <row r="56">
          <cell r="D56" t="str">
            <v>鼓边</v>
          </cell>
          <cell r="E56" t="str">
            <v>050</v>
          </cell>
          <cell r="F56" t="str">
            <v>外观不良</v>
          </cell>
          <cell r="G56" t="str">
            <v>极片收卷表面有部分凸起来超过标准范围不允许</v>
          </cell>
        </row>
        <row r="57">
          <cell r="D57" t="str">
            <v>极耳不良</v>
          </cell>
          <cell r="E57" t="str">
            <v>051</v>
          </cell>
          <cell r="F57" t="str">
            <v>外观不良</v>
          </cell>
          <cell r="G57" t="str">
            <v>极耳外观、尺寸异常超过标准范围不允许</v>
          </cell>
        </row>
        <row r="58">
          <cell r="D58" t="str">
            <v>极片划痕</v>
          </cell>
          <cell r="E58" t="str">
            <v>052</v>
          </cell>
          <cell r="F58" t="str">
            <v>外观不良</v>
          </cell>
          <cell r="G58" t="str">
            <v xml:space="preserve">因颗粒等原因产生的线状类金属外露坏品 </v>
          </cell>
        </row>
        <row r="59">
          <cell r="D59" t="str">
            <v>极片漏箔</v>
          </cell>
          <cell r="E59" t="str">
            <v>053</v>
          </cell>
          <cell r="F59" t="str">
            <v>外观不良</v>
          </cell>
          <cell r="G59" t="str">
            <v xml:space="preserve">极片表面出现漏金属 </v>
          </cell>
        </row>
        <row r="60">
          <cell r="D60" t="str">
            <v>亮斑</v>
          </cell>
          <cell r="E60" t="str">
            <v>054</v>
          </cell>
          <cell r="F60" t="str">
            <v>外观不良</v>
          </cell>
          <cell r="G60" t="str">
            <v xml:space="preserve">涂布过程因气泡、异物等原因造成的极片表面凸起不良，不允许 </v>
          </cell>
        </row>
        <row r="61">
          <cell r="D61" t="str">
            <v>熔珠</v>
          </cell>
          <cell r="E61" t="str">
            <v>055</v>
          </cell>
          <cell r="F61" t="str">
            <v>性能不良</v>
          </cell>
          <cell r="G61" t="str">
            <v>激光模切时，激光功率不适用，导致极耳边缘产生铜颗粒。</v>
          </cell>
        </row>
        <row r="62">
          <cell r="D62" t="str">
            <v>拉丝</v>
          </cell>
          <cell r="E62" t="str">
            <v>056</v>
          </cell>
          <cell r="F62" t="str">
            <v>性能不良</v>
          </cell>
          <cell r="G62" t="str">
            <v>因分切刀寿命到期导致分切边出现的涂膜层残留</v>
          </cell>
        </row>
        <row r="63">
          <cell r="D63" t="str">
            <v>匹配异常</v>
          </cell>
          <cell r="E63" t="str">
            <v>057</v>
          </cell>
          <cell r="F63" t="str">
            <v>工艺损耗</v>
          </cell>
          <cell r="G63" t="str">
            <v>因正负极极片匹配异常，导致卷绕卷芯不合格，异常卷芯退回制片报废</v>
          </cell>
        </row>
        <row r="64">
          <cell r="D64" t="str">
            <v>贴胶</v>
          </cell>
          <cell r="E64" t="str">
            <v>058</v>
          </cell>
          <cell r="F64" t="str">
            <v>外观不良</v>
          </cell>
          <cell r="G64" t="str">
            <v xml:space="preserve">极卷换卷时产生的胶带 </v>
          </cell>
        </row>
        <row r="65">
          <cell r="D65" t="str">
            <v>换卷接带</v>
          </cell>
          <cell r="E65" t="str">
            <v>059</v>
          </cell>
          <cell r="F65" t="str">
            <v>工艺损耗</v>
          </cell>
          <cell r="G65" t="str">
            <v>极片换卷过程中，进行正常生产所造成报废</v>
          </cell>
        </row>
        <row r="66">
          <cell r="D66" t="str">
            <v>收卷不齐</v>
          </cell>
          <cell r="E66" t="str">
            <v>060</v>
          </cell>
          <cell r="F66" t="str">
            <v>性能不良</v>
          </cell>
          <cell r="G66" t="str">
            <v xml:space="preserve">设备收卷对齐度超标的部分极片 </v>
          </cell>
        </row>
        <row r="67">
          <cell r="D67" t="str">
            <v>隔膜错位</v>
          </cell>
          <cell r="E67" t="str">
            <v>061</v>
          </cell>
          <cell r="F67" t="str">
            <v>性能不良</v>
          </cell>
          <cell r="G67" t="str">
            <v>卷绕过程中出现的隔膜错位，导致极片外漏，极片漏黑、抽芯、收尾不良等现象</v>
          </cell>
        </row>
        <row r="68">
          <cell r="D68" t="str">
            <v>芯包抽芯</v>
          </cell>
          <cell r="E68" t="str">
            <v>062</v>
          </cell>
          <cell r="F68" t="str">
            <v>性能不良</v>
          </cell>
          <cell r="G68" t="str">
            <v xml:space="preserve">正极、负极极片或隔膜呈现出“螺旋”状，不允许 </v>
          </cell>
        </row>
        <row r="69">
          <cell r="D69" t="str">
            <v>正负极Overhang不良</v>
          </cell>
          <cell r="E69" t="str">
            <v>063</v>
          </cell>
          <cell r="F69" t="str">
            <v>性能不良</v>
          </cell>
          <cell r="G69" t="str">
            <v xml:space="preserve">正负极片包覆超出工艺标准 </v>
          </cell>
        </row>
        <row r="70">
          <cell r="D70" t="str">
            <v>隔膜包负极Overhang不良</v>
          </cell>
          <cell r="E70" t="str">
            <v>064</v>
          </cell>
          <cell r="F70" t="str">
            <v>性能不良</v>
          </cell>
          <cell r="G70" t="str">
            <v xml:space="preserve">隔膜包覆负极超出工艺标准 </v>
          </cell>
        </row>
        <row r="71">
          <cell r="D71" t="str">
            <v>入卷负极包正极不良</v>
          </cell>
          <cell r="E71" t="str">
            <v>065</v>
          </cell>
          <cell r="F71" t="str">
            <v>性能不良</v>
          </cell>
          <cell r="G71" t="str">
            <v xml:space="preserve">卷芯内圈向内螺旋 </v>
          </cell>
        </row>
        <row r="72">
          <cell r="D72" t="str">
            <v>收尾负极包正极不良</v>
          </cell>
          <cell r="E72" t="str">
            <v>066</v>
          </cell>
          <cell r="F72" t="str">
            <v>性能不良</v>
          </cell>
          <cell r="G72" t="str">
            <v xml:space="preserve">卷芯外圈向外螺旋 </v>
          </cell>
        </row>
        <row r="73">
          <cell r="D73" t="str">
            <v>收尾隔膜包负极不良</v>
          </cell>
          <cell r="E73" t="str">
            <v>067</v>
          </cell>
          <cell r="F73" t="str">
            <v>性能不良</v>
          </cell>
          <cell r="G73" t="str">
            <v xml:space="preserve">卷芯收尾隔膜包覆超出工艺标准 </v>
          </cell>
        </row>
        <row r="74">
          <cell r="D74" t="str">
            <v>无码卷芯报废</v>
          </cell>
          <cell r="E74" t="str">
            <v>068</v>
          </cell>
          <cell r="F74" t="str">
            <v>性能不良</v>
          </cell>
          <cell r="G74" t="str">
            <v xml:space="preserve">无二维码卷芯报废 </v>
          </cell>
        </row>
        <row r="75">
          <cell r="D75" t="str">
            <v>有码卷芯报废</v>
          </cell>
          <cell r="E75" t="str">
            <v>069</v>
          </cell>
          <cell r="F75" t="str">
            <v>性能不良</v>
          </cell>
          <cell r="G75" t="str">
            <v xml:space="preserve">有二维码卷芯报废 </v>
          </cell>
        </row>
        <row r="76">
          <cell r="D76" t="str">
            <v>极耳宽度不良（根部）</v>
          </cell>
          <cell r="E76" t="str">
            <v>070</v>
          </cell>
          <cell r="F76" t="str">
            <v>性能不良</v>
          </cell>
          <cell r="G76" t="str">
            <v xml:space="preserve">极片极耳（根部）两侧之间的距离超出工艺标准 </v>
          </cell>
        </row>
        <row r="77">
          <cell r="D77" t="str">
            <v>边距不良</v>
          </cell>
          <cell r="E77" t="str">
            <v>071</v>
          </cell>
          <cell r="F77" t="str">
            <v>性能不良</v>
          </cell>
          <cell r="G77" t="str">
            <v xml:space="preserve">极耳边缘至卷芯边缘距离超工艺标准 </v>
          </cell>
        </row>
        <row r="78">
          <cell r="D78" t="str">
            <v>贴胶裁断长度不良</v>
          </cell>
          <cell r="E78" t="str">
            <v>072</v>
          </cell>
          <cell r="F78" t="str">
            <v>性能不良</v>
          </cell>
          <cell r="G78" t="str">
            <v xml:space="preserve">胶纸裁切长度超出工艺标准 </v>
          </cell>
        </row>
        <row r="79">
          <cell r="D79" t="str">
            <v>收尾胶长度不良</v>
          </cell>
          <cell r="E79" t="str">
            <v>073</v>
          </cell>
          <cell r="F79" t="str">
            <v>性能不良</v>
          </cell>
          <cell r="G79" t="str">
            <v xml:space="preserve">卷芯收尾胶纸长度超出工艺标准 </v>
          </cell>
        </row>
        <row r="80">
          <cell r="D80" t="str">
            <v>收尾胶宽度不良</v>
          </cell>
          <cell r="E80" t="str">
            <v>074</v>
          </cell>
          <cell r="F80" t="str">
            <v>性能不良</v>
          </cell>
          <cell r="G80" t="str">
            <v xml:space="preserve">卷芯收尾胶纸宽度超出工艺标准 </v>
          </cell>
        </row>
        <row r="81">
          <cell r="D81" t="str">
            <v>正极裁断贴胶不良</v>
          </cell>
          <cell r="E81" t="str">
            <v>075</v>
          </cell>
          <cell r="F81" t="str">
            <v>性能不良</v>
          </cell>
          <cell r="G81" t="str">
            <v xml:space="preserve">正极极片裁切后胶纸贴敷超标准 </v>
          </cell>
        </row>
        <row r="82">
          <cell r="D82" t="str">
            <v>负极裁断贴胶不良</v>
          </cell>
          <cell r="E82" t="str">
            <v>076</v>
          </cell>
          <cell r="F82" t="str">
            <v>性能不良</v>
          </cell>
          <cell r="G82" t="str">
            <v xml:space="preserve">负极极片裁切后胶纸贴敷超标准 </v>
          </cell>
        </row>
        <row r="83">
          <cell r="D83" t="str">
            <v>收尾胶贴胶位置不良</v>
          </cell>
          <cell r="E83" t="str">
            <v>077</v>
          </cell>
          <cell r="F83" t="str">
            <v>性能不良</v>
          </cell>
          <cell r="G83" t="str">
            <v xml:space="preserve">卷芯收尾胶纸贴附位置超出标准 </v>
          </cell>
        </row>
        <row r="84">
          <cell r="D84" t="str">
            <v>极耳个数不良</v>
          </cell>
          <cell r="E84" t="str">
            <v>078</v>
          </cell>
          <cell r="F84" t="str">
            <v>性能不良</v>
          </cell>
          <cell r="G84" t="str">
            <v xml:space="preserve">极耳数量超出工艺标准 </v>
          </cell>
        </row>
        <row r="85">
          <cell r="D85" t="str">
            <v>非不良标单卷</v>
          </cell>
          <cell r="E85" t="str">
            <v>079</v>
          </cell>
          <cell r="F85" t="str">
            <v>性能不良</v>
          </cell>
          <cell r="G85" t="str">
            <v xml:space="preserve">设备判定产出的除了不良标单卷之外的不良报废 </v>
          </cell>
        </row>
        <row r="86">
          <cell r="D86" t="str">
            <v>卷芯尺寸不良</v>
          </cell>
          <cell r="E86" t="str">
            <v>080</v>
          </cell>
          <cell r="F86" t="str">
            <v>性能不良</v>
          </cell>
          <cell r="G86" t="str">
            <v xml:space="preserve">卷芯直径、长度等不符合产品要求 </v>
          </cell>
        </row>
        <row r="87">
          <cell r="D87" t="str">
            <v>条码重复</v>
          </cell>
          <cell r="E87" t="str">
            <v>081</v>
          </cell>
          <cell r="F87" t="str">
            <v>外观不良</v>
          </cell>
          <cell r="G87" t="str">
            <v>收尾胶激光刻码重复</v>
          </cell>
        </row>
        <row r="88">
          <cell r="D88" t="str">
            <v>卷芯污染</v>
          </cell>
          <cell r="E88" t="str">
            <v>082</v>
          </cell>
          <cell r="F88" t="str">
            <v>外观不良</v>
          </cell>
          <cell r="G88" t="str">
            <v>卷芯出现污染</v>
          </cell>
        </row>
        <row r="89">
          <cell r="D89" t="str">
            <v>入卷不良</v>
          </cell>
          <cell r="E89" t="str">
            <v>083</v>
          </cell>
          <cell r="F89" t="str">
            <v>性能不良</v>
          </cell>
          <cell r="G89" t="str">
            <v>正极或负极卷绕时未进入卷针进行卷绕</v>
          </cell>
        </row>
        <row r="90">
          <cell r="D90" t="str">
            <v>卷芯拆解不良</v>
          </cell>
          <cell r="E90" t="str">
            <v>084</v>
          </cell>
          <cell r="F90" t="str">
            <v>鉴定损耗</v>
          </cell>
          <cell r="G90" t="str">
            <v xml:space="preserve">卷芯拆解测试造成的报废 </v>
          </cell>
        </row>
        <row r="91">
          <cell r="D91" t="str">
            <v>中心距不良</v>
          </cell>
          <cell r="E91" t="str">
            <v>085</v>
          </cell>
          <cell r="F91" t="str">
            <v>性能不良</v>
          </cell>
          <cell r="G91" t="str">
            <v xml:space="preserve">卷芯中心距超工艺标准 </v>
          </cell>
        </row>
        <row r="92">
          <cell r="D92" t="str">
            <v>极片长不良</v>
          </cell>
          <cell r="E92" t="str">
            <v>086</v>
          </cell>
          <cell r="F92" t="str">
            <v>性能不良</v>
          </cell>
          <cell r="G92" t="str">
            <v xml:space="preserve">极片长度不符合工艺要求标准，不允许 </v>
          </cell>
        </row>
        <row r="93">
          <cell r="D93" t="str">
            <v>极片宽不良</v>
          </cell>
          <cell r="E93" t="str">
            <v>087</v>
          </cell>
          <cell r="F93" t="str">
            <v>性能不良</v>
          </cell>
          <cell r="G93" t="str">
            <v xml:space="preserve">极片宽度不符合工艺要求标准，不允许 </v>
          </cell>
        </row>
        <row r="94">
          <cell r="D94" t="str">
            <v>极耳宽、高不良</v>
          </cell>
          <cell r="E94" t="str">
            <v>088</v>
          </cell>
          <cell r="F94" t="str">
            <v>性能不良</v>
          </cell>
          <cell r="G94" t="str">
            <v xml:space="preserve">极耳宽、高不符合工艺要求标准，不允许 </v>
          </cell>
        </row>
        <row r="95">
          <cell r="D95" t="str">
            <v>肩宽不良</v>
          </cell>
          <cell r="E95" t="str">
            <v>089</v>
          </cell>
          <cell r="F95" t="str">
            <v>性能不良</v>
          </cell>
          <cell r="G95" t="str">
            <v xml:space="preserve">极片肩宽不符合工艺要求标准，不允许 </v>
          </cell>
        </row>
        <row r="96">
          <cell r="D96" t="str">
            <v>V角不良</v>
          </cell>
          <cell r="E96" t="str">
            <v>090</v>
          </cell>
          <cell r="F96" t="str">
            <v>性能不良</v>
          </cell>
          <cell r="G96" t="str">
            <v xml:space="preserve">极片V角不符合工艺要求标准，不允许 </v>
          </cell>
        </row>
        <row r="97">
          <cell r="D97" t="str">
            <v>AT9不良</v>
          </cell>
          <cell r="E97" t="str">
            <v>091</v>
          </cell>
          <cell r="F97" t="str">
            <v>性能不良</v>
          </cell>
          <cell r="G97" t="str">
            <v xml:space="preserve">极片AT9不符合工艺要求标准，不允许 </v>
          </cell>
        </row>
        <row r="98">
          <cell r="D98" t="str">
            <v>找边异常</v>
          </cell>
          <cell r="E98" t="str">
            <v>092</v>
          </cell>
          <cell r="F98" t="str">
            <v>性能不良</v>
          </cell>
          <cell r="G98" t="str">
            <v xml:space="preserve">设备无法准确识别极片边缘 </v>
          </cell>
        </row>
        <row r="99">
          <cell r="D99" t="str">
            <v>边缘漏箔</v>
          </cell>
          <cell r="E99" t="str">
            <v>093</v>
          </cell>
          <cell r="F99" t="str">
            <v>外观不良</v>
          </cell>
          <cell r="G99" t="str">
            <v xml:space="preserve">极片边缘出现漏金属 </v>
          </cell>
        </row>
        <row r="100">
          <cell r="D100" t="str">
            <v>极带纠偏</v>
          </cell>
          <cell r="E100" t="str">
            <v>094</v>
          </cell>
          <cell r="F100" t="str">
            <v>性能不良</v>
          </cell>
          <cell r="G100" t="str">
            <v xml:space="preserve">由于极带纠偏导致的极片报废 </v>
          </cell>
        </row>
        <row r="101">
          <cell r="D101" t="str">
            <v>极耳余料</v>
          </cell>
          <cell r="E101" t="str">
            <v>095</v>
          </cell>
          <cell r="F101" t="str">
            <v>性能不良</v>
          </cell>
          <cell r="G101" t="str">
            <v xml:space="preserve">极耳裁切粘连，未切断 </v>
          </cell>
        </row>
        <row r="102">
          <cell r="D102" t="str">
            <v>真空报警</v>
          </cell>
          <cell r="E102" t="str">
            <v>096</v>
          </cell>
          <cell r="F102" t="str">
            <v>工艺损耗</v>
          </cell>
          <cell r="G102" t="str">
            <v>切叠时真空报警、破真空抛片</v>
          </cell>
        </row>
        <row r="103">
          <cell r="D103" t="str">
            <v>隔膜翻折</v>
          </cell>
          <cell r="E103" t="str">
            <v>097</v>
          </cell>
          <cell r="F103" t="str">
            <v>外观不良</v>
          </cell>
          <cell r="G103" t="str">
            <v>切叠过程中出现的隔膜翻折，导致极片外漏，极片漏黑、抽芯、收尾不良等现象</v>
          </cell>
        </row>
        <row r="104">
          <cell r="D104" t="str">
            <v>overhang不良</v>
          </cell>
          <cell r="E104" t="str">
            <v>098</v>
          </cell>
          <cell r="F104" t="str">
            <v>性能不良</v>
          </cell>
          <cell r="G104" t="str">
            <v xml:space="preserve">正极极片超出负极极片或负极极片超出隔膜，呈现出电芯端面漏黑现象，不允许 </v>
          </cell>
        </row>
        <row r="105">
          <cell r="D105" t="str">
            <v>隔膜破损</v>
          </cell>
          <cell r="E105" t="str">
            <v>099</v>
          </cell>
          <cell r="F105" t="str">
            <v>性能不良</v>
          </cell>
          <cell r="G105" t="str">
            <v xml:space="preserve">芯包隔膜破损，不允许 </v>
          </cell>
        </row>
        <row r="106">
          <cell r="D106" t="str">
            <v>正极切叠不良</v>
          </cell>
          <cell r="E106" t="str">
            <v>100</v>
          </cell>
          <cell r="F106" t="str">
            <v>性能不良</v>
          </cell>
          <cell r="G106" t="str">
            <v>极片在切叠台上和纠偏台上异常导致未叠入芯包报废</v>
          </cell>
        </row>
        <row r="107">
          <cell r="D107" t="str">
            <v>负极切叠不良</v>
          </cell>
          <cell r="E107" t="str">
            <v>101</v>
          </cell>
          <cell r="F107" t="str">
            <v>性能不良</v>
          </cell>
          <cell r="G107" t="str">
            <v>极片在切叠台上和纠偏台上异常导致未叠入芯包报废</v>
          </cell>
        </row>
        <row r="108">
          <cell r="D108" t="str">
            <v>层数NG</v>
          </cell>
          <cell r="E108" t="str">
            <v>102</v>
          </cell>
          <cell r="F108" t="str">
            <v>性能不良</v>
          </cell>
          <cell r="G108" t="str">
            <v>芯包层数不满足文件要求，不允许</v>
          </cell>
        </row>
        <row r="109">
          <cell r="D109" t="str">
            <v>极耳错位</v>
          </cell>
          <cell r="E109" t="str">
            <v>103</v>
          </cell>
          <cell r="F109" t="str">
            <v>性能不良</v>
          </cell>
          <cell r="G109" t="str">
            <v xml:space="preserve">两芯包或单个芯包极耳错位超出文件规格不允许 </v>
          </cell>
        </row>
        <row r="110">
          <cell r="D110" t="str">
            <v>极耳破损</v>
          </cell>
          <cell r="E110" t="str">
            <v>104</v>
          </cell>
          <cell r="F110" t="str">
            <v>性能不良</v>
          </cell>
          <cell r="G110" t="str">
            <v xml:space="preserve">芯包出现极耳破损翻折无法返修合格的不允许 </v>
          </cell>
        </row>
        <row r="111">
          <cell r="D111" t="str">
            <v>极耳内插</v>
          </cell>
          <cell r="E111" t="str">
            <v>105</v>
          </cell>
          <cell r="F111" t="str">
            <v>性能不良</v>
          </cell>
          <cell r="G111" t="str">
            <v xml:space="preserve">出现极耳折入芯包的现象，不允许 </v>
          </cell>
        </row>
        <row r="112">
          <cell r="D112" t="str">
            <v>极耳翻折</v>
          </cell>
          <cell r="E112" t="str">
            <v>106</v>
          </cell>
          <cell r="F112" t="str">
            <v>性能不良</v>
          </cell>
          <cell r="G112" t="str">
            <v xml:space="preserve">极耳打折、翻折等不良现象 </v>
          </cell>
        </row>
        <row r="113">
          <cell r="D113" t="str">
            <v>极片破损</v>
          </cell>
          <cell r="E113" t="str">
            <v>107</v>
          </cell>
          <cell r="F113" t="str">
            <v>性能不良</v>
          </cell>
          <cell r="G113" t="str">
            <v xml:space="preserve">芯包极片破损，不允许 </v>
          </cell>
        </row>
        <row r="114">
          <cell r="D114" t="str">
            <v>Hi-pot不良</v>
          </cell>
          <cell r="E114" t="str">
            <v>108</v>
          </cell>
          <cell r="F114" t="str">
            <v>性能不良</v>
          </cell>
          <cell r="G114" t="str">
            <v xml:space="preserve">电芯两 Tab 间电阻不符合文件要求，不允许 </v>
          </cell>
        </row>
        <row r="115">
          <cell r="D115" t="str">
            <v>其他外观不良</v>
          </cell>
          <cell r="E115" t="str">
            <v>109</v>
          </cell>
          <cell r="F115" t="str">
            <v>外观不良</v>
          </cell>
          <cell r="G115" t="str">
            <v xml:space="preserve">除已归类的如暗斑、暗痕、褶皱、隔膜破损等不良项的其他外观不良 </v>
          </cell>
        </row>
        <row r="116">
          <cell r="D116" t="str">
            <v>芯包压实不良</v>
          </cell>
          <cell r="E116" t="str">
            <v>110</v>
          </cell>
          <cell r="F116" t="str">
            <v>外观不良</v>
          </cell>
          <cell r="G116" t="str">
            <v xml:space="preserve">热压后产品极片、隔膜等出现松散、分层等问题，不允许 </v>
          </cell>
        </row>
        <row r="117">
          <cell r="D117" t="str">
            <v>极耳裁切不良</v>
          </cell>
          <cell r="E117" t="str">
            <v>111</v>
          </cell>
          <cell r="F117" t="str">
            <v>性能不良</v>
          </cell>
          <cell r="G117" t="str">
            <v>极耳裁切出现毛刺、毛边、咬边等无法返修合格，不允许</v>
          </cell>
        </row>
        <row r="118">
          <cell r="D118" t="str">
            <v>保护片异常</v>
          </cell>
          <cell r="E118" t="str">
            <v>112</v>
          </cell>
          <cell r="F118" t="str">
            <v>性能不良</v>
          </cell>
          <cell r="G118" t="str">
            <v>焊接保护片位置不符合工艺文件要求，不允许</v>
          </cell>
        </row>
        <row r="119">
          <cell r="D119" t="str">
            <v>连接片变形</v>
          </cell>
          <cell r="E119" t="str">
            <v>113</v>
          </cell>
          <cell r="F119" t="str">
            <v>外观不良</v>
          </cell>
          <cell r="G119" t="str">
            <v>连接片蝴蝶片变形导致的报废</v>
          </cell>
        </row>
        <row r="120">
          <cell r="D120" t="str">
            <v>极耳虚焊/漏焊</v>
          </cell>
          <cell r="E120" t="str">
            <v>114</v>
          </cell>
          <cell r="F120" t="str">
            <v>性能不良</v>
          </cell>
          <cell r="G120" t="str">
            <v xml:space="preserve">极耳焊接过程未完全焊接不符合文件要求不允许 </v>
          </cell>
        </row>
        <row r="121">
          <cell r="D121" t="str">
            <v>极耳焊裂</v>
          </cell>
          <cell r="E121" t="str">
            <v>115</v>
          </cell>
          <cell r="F121" t="str">
            <v>性能不良</v>
          </cell>
          <cell r="G121" t="str">
            <v xml:space="preserve">极耳焊接过程极耳烧穿不符合文件要求不允许 </v>
          </cell>
        </row>
        <row r="122">
          <cell r="D122" t="str">
            <v>焊印位置不良</v>
          </cell>
          <cell r="E122" t="str">
            <v>116</v>
          </cell>
          <cell r="F122" t="str">
            <v>性能不良</v>
          </cell>
          <cell r="G122" t="str">
            <v>极耳焊印位置不满足文件要求，不允许</v>
          </cell>
        </row>
        <row r="123">
          <cell r="D123" t="str">
            <v>芯包尺寸不良</v>
          </cell>
          <cell r="E123" t="str">
            <v>117</v>
          </cell>
          <cell r="F123" t="str">
            <v>性能不良</v>
          </cell>
          <cell r="G123" t="str">
            <v xml:space="preserve">芯包尺寸不符合工艺标准，不允许 </v>
          </cell>
        </row>
        <row r="124">
          <cell r="D124" t="str">
            <v>芯包重量不良</v>
          </cell>
          <cell r="E124" t="str">
            <v>118</v>
          </cell>
          <cell r="F124" t="str">
            <v>性能不良</v>
          </cell>
          <cell r="G124" t="str">
            <v xml:space="preserve">芯包重量不符合工艺标准，不允许 </v>
          </cell>
        </row>
        <row r="125">
          <cell r="D125" t="str">
            <v>焊接拉力不良</v>
          </cell>
          <cell r="E125" t="str">
            <v>119</v>
          </cell>
          <cell r="F125" t="str">
            <v>性能不良</v>
          </cell>
          <cell r="G125" t="str">
            <v xml:space="preserve">焊接拉力不符合工艺标准，不允许 </v>
          </cell>
        </row>
        <row r="126">
          <cell r="D126" t="str">
            <v>极性不良</v>
          </cell>
          <cell r="E126" t="str">
            <v>120</v>
          </cell>
          <cell r="F126" t="str">
            <v>性能不良</v>
          </cell>
          <cell r="G126" t="str">
            <v xml:space="preserve">电池/芯片包正负极朝向、正反方向不符合工艺要求，不允许 </v>
          </cell>
        </row>
        <row r="127">
          <cell r="D127" t="str">
            <v>焊接位置偏移</v>
          </cell>
          <cell r="E127" t="str">
            <v>121</v>
          </cell>
          <cell r="F127" t="str">
            <v>性能不良</v>
          </cell>
          <cell r="G127" t="str">
            <v xml:space="preserve">正负极极耳焊印位置不满足工艺卡要求，不允许 </v>
          </cell>
        </row>
        <row r="128">
          <cell r="D128" t="str">
            <v>焊接不良</v>
          </cell>
          <cell r="E128" t="str">
            <v>122</v>
          </cell>
          <cell r="F128" t="str">
            <v>外观不良</v>
          </cell>
          <cell r="G128" t="str">
            <v xml:space="preserve">焊接异常导致的易断裂、壳体熔穿、焊印不连续等不良现象 </v>
          </cell>
        </row>
        <row r="129">
          <cell r="D129" t="str">
            <v>顶盖不居中</v>
          </cell>
          <cell r="E129" t="str">
            <v>123</v>
          </cell>
          <cell r="F129" t="str">
            <v>性能不良</v>
          </cell>
          <cell r="G129" t="str">
            <v xml:space="preserve">顶盖和芯包装配后，两者相对位置不居中（偏心），不满足工艺卡要求，不允许 </v>
          </cell>
        </row>
        <row r="130">
          <cell r="D130" t="str">
            <v>台阶/间隙不良</v>
          </cell>
          <cell r="E130" t="str">
            <v>124</v>
          </cell>
          <cell r="F130" t="str">
            <v>性能不良</v>
          </cell>
          <cell r="G130" t="str">
            <v xml:space="preserve">焊接缝隙不符合工艺标准，导致焊接异常不允许 </v>
          </cell>
        </row>
        <row r="131">
          <cell r="D131" t="str">
            <v>焊点异常</v>
          </cell>
          <cell r="E131" t="str">
            <v>125</v>
          </cell>
          <cell r="F131" t="str">
            <v>性能不良</v>
          </cell>
          <cell r="G131" t="str">
            <v xml:space="preserve">点焊焊点数量、长度、位置、焊接效果等不满足产品工艺要求，不允许 </v>
          </cell>
        </row>
        <row r="132">
          <cell r="D132" t="str">
            <v>入壳压力</v>
          </cell>
          <cell r="E132" t="str">
            <v>126</v>
          </cell>
          <cell r="F132" t="str">
            <v>性能不良</v>
          </cell>
          <cell r="G132" t="str">
            <v xml:space="preserve">电芯入壳工序，其入壳压力不满足工艺卡要求，不允许 </v>
          </cell>
        </row>
        <row r="133">
          <cell r="D133" t="str">
            <v>凹坑</v>
          </cell>
          <cell r="E133" t="str">
            <v>127</v>
          </cell>
          <cell r="F133" t="str">
            <v>外观不良</v>
          </cell>
          <cell r="G133" t="str">
            <v xml:space="preserve">焊接焊线出现异常凹坑或正负极NMP滴落形成凹坑，不满足产品外观标准，不允许 </v>
          </cell>
        </row>
        <row r="134">
          <cell r="D134" t="str">
            <v>包膜不良</v>
          </cell>
          <cell r="E134" t="str">
            <v>128</v>
          </cell>
          <cell r="F134" t="str">
            <v>外观不良</v>
          </cell>
          <cell r="G134" t="str">
            <v xml:space="preserve">芯包、电芯膜体异常不符合外观要求 </v>
          </cell>
        </row>
        <row r="135">
          <cell r="D135" t="str">
            <v>偏光/翻边</v>
          </cell>
          <cell r="E135" t="str">
            <v>129</v>
          </cell>
          <cell r="F135" t="str">
            <v>外观不良</v>
          </cell>
          <cell r="G135" t="str">
            <v xml:space="preserve">焊接焊线出现异常偏光/翻边，不满足产品外观标准，不允许 </v>
          </cell>
        </row>
        <row r="136">
          <cell r="D136" t="str">
            <v>沙眼</v>
          </cell>
          <cell r="E136" t="str">
            <v>130</v>
          </cell>
          <cell r="F136" t="str">
            <v>外观不良</v>
          </cell>
          <cell r="G136" t="str">
            <v xml:space="preserve">焊接焊线出现异常沙眼或小孔，不满足产品外观标准，不允许 </v>
          </cell>
        </row>
        <row r="137">
          <cell r="D137" t="str">
            <v>引脚不良</v>
          </cell>
          <cell r="E137" t="str">
            <v>131</v>
          </cell>
          <cell r="F137" t="str">
            <v>性能不良</v>
          </cell>
          <cell r="G137" t="str">
            <v xml:space="preserve">引脚不符合工艺要求，不允许 </v>
          </cell>
        </row>
        <row r="138">
          <cell r="D138" t="str">
            <v>凸点</v>
          </cell>
          <cell r="E138" t="str">
            <v>132</v>
          </cell>
          <cell r="F138" t="str">
            <v>外观不良</v>
          </cell>
          <cell r="G138" t="str">
            <v xml:space="preserve">焊接焊线出现异常凸起，不满足产品外观标准，不允许 </v>
          </cell>
        </row>
        <row r="139">
          <cell r="D139" t="str">
            <v>气密性不良</v>
          </cell>
          <cell r="E139" t="str">
            <v>133</v>
          </cell>
          <cell r="F139" t="str">
            <v>性能不良</v>
          </cell>
          <cell r="G139" t="str">
            <v xml:space="preserve">气密性检测漏气，不符合文件要求，不允许 </v>
          </cell>
        </row>
        <row r="140">
          <cell r="D140" t="str">
            <v>水分不良</v>
          </cell>
          <cell r="E140" t="str">
            <v>134</v>
          </cell>
          <cell r="F140" t="str">
            <v>性能不良</v>
          </cell>
          <cell r="G140" t="str">
            <v xml:space="preserve">含水量测试超标，不符合文件要求，不允许 </v>
          </cell>
        </row>
        <row r="141">
          <cell r="D141" t="str">
            <v>注液量不良</v>
          </cell>
          <cell r="E141" t="str">
            <v>135</v>
          </cell>
          <cell r="F141" t="str">
            <v>性能不良</v>
          </cell>
          <cell r="G141" t="str">
            <v xml:space="preserve">注液量超下限或超上限，不符合文件要求，不允许 </v>
          </cell>
        </row>
        <row r="142">
          <cell r="D142" t="str">
            <v>防爆阀缺陷</v>
          </cell>
          <cell r="E142" t="str">
            <v>136</v>
          </cell>
          <cell r="F142" t="str">
            <v>性能不良</v>
          </cell>
          <cell r="G142" t="str">
            <v xml:space="preserve">防爆阀破裂、歪斜、缺失等，不符合文件要求，不允许 </v>
          </cell>
        </row>
        <row r="143">
          <cell r="D143" t="str">
            <v>温度不良</v>
          </cell>
          <cell r="E143" t="str">
            <v>137</v>
          </cell>
          <cell r="F143" t="str">
            <v>性能不良</v>
          </cell>
          <cell r="G143" t="str">
            <v xml:space="preserve">电芯温度不符合文件要求，不允许 </v>
          </cell>
        </row>
        <row r="144">
          <cell r="D144" t="str">
            <v>线阻不良</v>
          </cell>
          <cell r="E144" t="str">
            <v>138</v>
          </cell>
          <cell r="F144" t="str">
            <v>性能不良</v>
          </cell>
          <cell r="G144" t="str">
            <v xml:space="preserve">电芯线阻不符合文件要求，不允许 </v>
          </cell>
        </row>
        <row r="145">
          <cell r="D145" t="str">
            <v>焊线凹坑</v>
          </cell>
          <cell r="E145" t="str">
            <v>139</v>
          </cell>
          <cell r="F145" t="str">
            <v>外观不良</v>
          </cell>
          <cell r="G145" t="str">
            <v xml:space="preserve">焊接异常导致的凹坑 </v>
          </cell>
        </row>
        <row r="146">
          <cell r="D146" t="str">
            <v>密封钉不良</v>
          </cell>
          <cell r="E146" t="str">
            <v>140</v>
          </cell>
          <cell r="F146" t="str">
            <v>性能不良</v>
          </cell>
          <cell r="G146" t="str">
            <v>密封钉焊接时出现两个密封钉、凹凸钉等不良</v>
          </cell>
        </row>
        <row r="147">
          <cell r="D147" t="str">
            <v>翘钉</v>
          </cell>
          <cell r="E147" t="str">
            <v>141</v>
          </cell>
          <cell r="F147" t="str">
            <v>外观不良</v>
          </cell>
          <cell r="G147" t="str">
            <v xml:space="preserve">焊接后密封铝片翘起，不符合文件要求，不允许 </v>
          </cell>
        </row>
        <row r="148">
          <cell r="D148" t="str">
            <v>针孔</v>
          </cell>
          <cell r="E148" t="str">
            <v>142</v>
          </cell>
          <cell r="F148" t="str">
            <v>外观不良</v>
          </cell>
          <cell r="G148" t="str">
            <v>密封钉焊接出现针孔不良，不允许</v>
          </cell>
        </row>
        <row r="149">
          <cell r="D149" t="str">
            <v>爆孔</v>
          </cell>
          <cell r="E149" t="str">
            <v>143</v>
          </cell>
          <cell r="F149" t="str">
            <v>外观不良</v>
          </cell>
          <cell r="G149" t="str">
            <v>密封钉焊接时出现爆孔不良，不允许</v>
          </cell>
        </row>
        <row r="150">
          <cell r="D150" t="str">
            <v>打钉不良</v>
          </cell>
          <cell r="E150" t="str">
            <v>144</v>
          </cell>
          <cell r="F150" t="str">
            <v>性能不良</v>
          </cell>
          <cell r="G150" t="str">
            <v>主要为重钉、反钉、歪钉等导致的报废</v>
          </cell>
        </row>
        <row r="151">
          <cell r="D151" t="str">
            <v>漏液</v>
          </cell>
          <cell r="E151" t="str">
            <v>145</v>
          </cell>
          <cell r="F151" t="str">
            <v>性能不良</v>
          </cell>
          <cell r="G151" t="str">
            <v xml:space="preserve">电芯漏电解液不良，不允许 </v>
          </cell>
        </row>
        <row r="152">
          <cell r="D152" t="str">
            <v>转序B品</v>
          </cell>
          <cell r="E152" t="str">
            <v>146</v>
          </cell>
          <cell r="F152" t="str">
            <v>性能不良</v>
          </cell>
          <cell r="G152" t="str">
            <v xml:space="preserve">前工序以B品形式转序到化成 </v>
          </cell>
        </row>
        <row r="153">
          <cell r="D153" t="str">
            <v>容量不良</v>
          </cell>
          <cell r="E153" t="str">
            <v>147</v>
          </cell>
          <cell r="F153" t="str">
            <v>性能不良</v>
          </cell>
          <cell r="G153" t="str">
            <v xml:space="preserve">电芯容量不符合文件要求，不允许 </v>
          </cell>
        </row>
        <row r="154">
          <cell r="D154" t="str">
            <v>内阻不良</v>
          </cell>
          <cell r="E154" t="str">
            <v>148</v>
          </cell>
          <cell r="F154" t="str">
            <v>性能不良</v>
          </cell>
          <cell r="G154" t="str">
            <v xml:space="preserve">电芯内阻不符合文件要求，不允许 </v>
          </cell>
        </row>
        <row r="155">
          <cell r="D155" t="str">
            <v>K值不良</v>
          </cell>
          <cell r="E155" t="str">
            <v>149</v>
          </cell>
          <cell r="F155" t="str">
            <v>性能不良</v>
          </cell>
          <cell r="G155" t="str">
            <v xml:space="preserve">电芯K值不符合文件要求，不允许 </v>
          </cell>
        </row>
        <row r="156">
          <cell r="D156" t="str">
            <v>电池重量不良</v>
          </cell>
          <cell r="E156" t="str">
            <v>150</v>
          </cell>
          <cell r="F156" t="str">
            <v>性能不良</v>
          </cell>
          <cell r="G156" t="str">
            <v xml:space="preserve">电池成品重量不符合文件要求，不允许 </v>
          </cell>
        </row>
        <row r="157">
          <cell r="D157" t="str">
            <v>电池尺寸不良</v>
          </cell>
          <cell r="E157" t="str">
            <v>151</v>
          </cell>
          <cell r="F157" t="str">
            <v>性能不良</v>
          </cell>
          <cell r="G157" t="str">
            <v xml:space="preserve">电池成品长、宽、高某项不符合文件要求，不允许 </v>
          </cell>
        </row>
        <row r="158">
          <cell r="D158" t="str">
            <v>极柱不良</v>
          </cell>
          <cell r="E158" t="str">
            <v>152</v>
          </cell>
          <cell r="F158" t="str">
            <v>外观不良</v>
          </cell>
          <cell r="G158" t="str">
            <v>电芯极柱面缺失/破损等不符合标准，不允许</v>
          </cell>
        </row>
        <row r="159">
          <cell r="D159" t="str">
            <v>绝缘片不良</v>
          </cell>
          <cell r="E159" t="str">
            <v>153</v>
          </cell>
          <cell r="F159" t="str">
            <v>外观不良</v>
          </cell>
          <cell r="G159" t="str">
            <v>电芯极柱面绝缘片不符合标准，不允许</v>
          </cell>
        </row>
        <row r="160">
          <cell r="D160" t="str">
            <v>电解液污染</v>
          </cell>
          <cell r="E160" t="str">
            <v>154</v>
          </cell>
          <cell r="F160" t="str">
            <v>外观不良</v>
          </cell>
          <cell r="G160" t="str">
            <v xml:space="preserve">电解液溢出，污染电芯表面，不符合文件要求，不允许 </v>
          </cell>
        </row>
        <row r="161">
          <cell r="D161" t="str">
            <v>极柱胶圈不良</v>
          </cell>
          <cell r="E161" t="str">
            <v>155</v>
          </cell>
          <cell r="F161" t="str">
            <v>外观不良</v>
          </cell>
          <cell r="G161" t="str">
            <v>极柱胶圈灼伤/缺失/破损/开裂</v>
          </cell>
        </row>
        <row r="162">
          <cell r="D162" t="str">
            <v>防爆阀污染</v>
          </cell>
          <cell r="E162" t="str">
            <v>156</v>
          </cell>
          <cell r="F162" t="str">
            <v>外观不良</v>
          </cell>
          <cell r="G162" t="str">
            <v>电解液等污染物进入防爆阀导致的防爆阀变色</v>
          </cell>
        </row>
        <row r="163">
          <cell r="D163" t="str">
            <v>壳体/极柱短路</v>
          </cell>
          <cell r="E163" t="str">
            <v>157</v>
          </cell>
          <cell r="F163" t="str">
            <v>外观不良</v>
          </cell>
          <cell r="G163" t="str">
            <v xml:space="preserve">电芯壳体/极柱表面短路 </v>
          </cell>
        </row>
        <row r="164">
          <cell r="D164" t="str">
            <v>合盖不良</v>
          </cell>
          <cell r="E164" t="str">
            <v>158</v>
          </cell>
          <cell r="F164" t="str">
            <v>外观不良</v>
          </cell>
          <cell r="G164" t="str">
            <v>合盖后铝壳压伤，不满足产品外观标准</v>
          </cell>
        </row>
        <row r="165">
          <cell r="D165" t="str">
            <v>端面不良</v>
          </cell>
          <cell r="E165" t="str">
            <v>159</v>
          </cell>
          <cell r="F165" t="str">
            <v>外观不良</v>
          </cell>
          <cell r="G165" t="str">
            <v>揉平后端面不平整</v>
          </cell>
        </row>
        <row r="166">
          <cell r="D166" t="str">
            <v>极耳外翻</v>
          </cell>
          <cell r="E166" t="str">
            <v>160</v>
          </cell>
          <cell r="F166" t="str">
            <v>性能不良</v>
          </cell>
          <cell r="G166" t="str">
            <v>极耳倒插卷芯壁</v>
          </cell>
        </row>
        <row r="167">
          <cell r="D167" t="str">
            <v>压力不良</v>
          </cell>
          <cell r="E167" t="str">
            <v>161</v>
          </cell>
          <cell r="F167" t="str">
            <v>性能不良</v>
          </cell>
          <cell r="G167" t="str">
            <v>揉平时治具压力超过承受范围</v>
          </cell>
        </row>
        <row r="168">
          <cell r="D168" t="str">
            <v>集流盘反</v>
          </cell>
          <cell r="E168" t="str">
            <v>162</v>
          </cell>
          <cell r="F168" t="str">
            <v>性能不良</v>
          </cell>
          <cell r="G168" t="str">
            <v>集流盘放反，不允许</v>
          </cell>
        </row>
        <row r="169">
          <cell r="D169" t="str">
            <v>贴胶不良</v>
          </cell>
          <cell r="E169" t="str">
            <v>163</v>
          </cell>
          <cell r="F169" t="str">
            <v>外观不良</v>
          </cell>
          <cell r="G169" t="str">
            <v xml:space="preserve">极耳拍平后贴胶不符合文件要求、胶纸翘起高度不符合文件要求、漏贴胶等，不允许 </v>
          </cell>
        </row>
        <row r="170">
          <cell r="D170" t="str">
            <v>入壳刮胶</v>
          </cell>
          <cell r="E170" t="str">
            <v>164</v>
          </cell>
          <cell r="F170" t="str">
            <v>外观不良</v>
          </cell>
          <cell r="G170" t="str">
            <v xml:space="preserve">入壳焊接时极耳贴胶被刮起，不允许 </v>
          </cell>
        </row>
        <row r="171">
          <cell r="D171" t="str">
            <v>注液孔与防爆阀投影角度不良</v>
          </cell>
          <cell r="E171" t="str">
            <v>165</v>
          </cell>
          <cell r="F171" t="str">
            <v>性能不良</v>
          </cell>
          <cell r="G171" t="str">
            <v xml:space="preserve">注液孔与防爆阀投影角度不符合文件要求，不允许 </v>
          </cell>
        </row>
        <row r="172">
          <cell r="D172" t="str">
            <v>极耳外漏长度不良</v>
          </cell>
          <cell r="E172" t="str">
            <v>166</v>
          </cell>
          <cell r="F172" t="str">
            <v>性能不良</v>
          </cell>
          <cell r="G172" t="str">
            <v>极耳外漏长度不符合文件要求，不允许</v>
          </cell>
        </row>
        <row r="173">
          <cell r="D173" t="str">
            <v>隔膜褶皱</v>
          </cell>
          <cell r="E173" t="str">
            <v>167</v>
          </cell>
          <cell r="F173" t="str">
            <v>外观不良</v>
          </cell>
          <cell r="G173" t="str">
            <v>隔膜打皱导致卷芯正负极接触但不导致短路，不允许</v>
          </cell>
        </row>
        <row r="174">
          <cell r="D174" t="str">
            <v>中心孔不良</v>
          </cell>
          <cell r="E174" t="str">
            <v>168</v>
          </cell>
          <cell r="F174" t="str">
            <v>外观不良</v>
          </cell>
          <cell r="G174" t="str">
            <v>汇流盘焊接过程中受到挤压、撞击导致中心孔变形</v>
          </cell>
        </row>
        <row r="175">
          <cell r="D175" t="str">
            <v>汇流盘变形</v>
          </cell>
          <cell r="E175" t="str">
            <v>169</v>
          </cell>
          <cell r="F175" t="str">
            <v>外观不良</v>
          </cell>
          <cell r="G175" t="str">
            <v>汇流盘焊接过程中受到挤压、撞击导致汇流盘变形</v>
          </cell>
        </row>
        <row r="176">
          <cell r="D176" t="str">
            <v>浆料筛上物不良</v>
          </cell>
          <cell r="E176" t="str">
            <v>170</v>
          </cell>
          <cell r="F176" t="str">
            <v>性能不良</v>
          </cell>
          <cell r="G176" t="str">
            <v>搅拌完成后浆浆料筛上物不合格报废</v>
          </cell>
        </row>
        <row r="177">
          <cell r="D177" t="str">
            <v>管道填充</v>
          </cell>
          <cell r="E177" t="str">
            <v>171</v>
          </cell>
          <cell r="F177" t="str">
            <v>工艺损耗</v>
          </cell>
          <cell r="G177" t="str">
            <v>用于涂布机起涂前的管道填充</v>
          </cell>
        </row>
        <row r="178">
          <cell r="D178" t="str">
            <v>滤网排气</v>
          </cell>
          <cell r="E178" t="str">
            <v>172</v>
          </cell>
          <cell r="F178" t="str">
            <v>工艺损耗</v>
          </cell>
          <cell r="G178" t="str">
            <v>由于滤网排气，浆料报废</v>
          </cell>
        </row>
        <row r="179">
          <cell r="D179" t="str">
            <v>极耳褶皱</v>
          </cell>
          <cell r="E179" t="str">
            <v>173</v>
          </cell>
          <cell r="F179" t="str">
            <v>外观不良</v>
          </cell>
          <cell r="G179" t="str">
            <v>涂布过程中出现严重极耳打皱，不允许</v>
          </cell>
        </row>
        <row r="180">
          <cell r="D180" t="str">
            <v>整形不良</v>
          </cell>
          <cell r="E180" t="str">
            <v>174</v>
          </cell>
          <cell r="F180" t="str">
            <v>性能不良</v>
          </cell>
          <cell r="G180" t="str">
            <v>揉平整形后，极耳未压平或高度不良，正/负极外露尺寸超标准</v>
          </cell>
        </row>
        <row r="181">
          <cell r="D181" t="str">
            <v>定位不良</v>
          </cell>
          <cell r="E181" t="str">
            <v>175</v>
          </cell>
          <cell r="F181" t="str">
            <v>其它</v>
          </cell>
          <cell r="G181" t="str">
            <v>焊接前需对物料进行定位，纠偏后仍存在偏移则定位NG</v>
          </cell>
        </row>
        <row r="182">
          <cell r="D182" t="str">
            <v>能量NG</v>
          </cell>
          <cell r="E182" t="str">
            <v>176</v>
          </cell>
          <cell r="F182" t="str">
            <v>性能不良</v>
          </cell>
          <cell r="G182" t="str">
            <v>能量不符合文件要求，不允许</v>
          </cell>
        </row>
        <row r="183">
          <cell r="D183" t="str">
            <v>绝缘NG</v>
          </cell>
          <cell r="E183" t="str">
            <v>177</v>
          </cell>
          <cell r="F183" t="str">
            <v>性能不良</v>
          </cell>
          <cell r="G183" t="str">
            <v>蓝膜和蓝膜间的绝缘测试不合格，不允许</v>
          </cell>
        </row>
        <row r="184">
          <cell r="D184" t="str">
            <v>电流不良</v>
          </cell>
          <cell r="E184" t="str">
            <v>178</v>
          </cell>
          <cell r="F184" t="str">
            <v>性能不良</v>
          </cell>
          <cell r="G184" t="str">
            <v>电芯电流不符合文件要求， 不允许</v>
          </cell>
        </row>
        <row r="185">
          <cell r="D185" t="str">
            <v>双卷不良</v>
          </cell>
          <cell r="E185" t="str">
            <v>179</v>
          </cell>
          <cell r="F185" t="str">
            <v>性能不良</v>
          </cell>
          <cell r="G185" t="str">
            <v>指由于切卷一体机卷绕过程中找不到切位导致的卷绕不良</v>
          </cell>
        </row>
        <row r="186">
          <cell r="D186" t="str">
            <v>瑕疵不良</v>
          </cell>
          <cell r="E186" t="str">
            <v>180</v>
          </cell>
          <cell r="F186" t="str">
            <v>外观不良</v>
          </cell>
          <cell r="G186" t="str">
            <v>极片上有划痕，暗斑，亮斑，漏箔等，不满足产品外观标准，不允许；</v>
          </cell>
        </row>
        <row r="187">
          <cell r="D187" t="str">
            <v>极片尺寸不良</v>
          </cell>
          <cell r="E187" t="str">
            <v>181</v>
          </cell>
          <cell r="F187" t="str">
            <v>外观不良</v>
          </cell>
          <cell r="G187" t="str">
            <v xml:space="preserve">极片长度、宽度不符合工艺要求标准，不允许 </v>
          </cell>
        </row>
        <row r="188">
          <cell r="D188" t="str">
            <v>极片褶皱</v>
          </cell>
          <cell r="E188" t="str">
            <v>182</v>
          </cell>
          <cell r="F188" t="str">
            <v>外观不良</v>
          </cell>
          <cell r="G188" t="str">
            <v xml:space="preserve">极片出现在限度样或文件规定之外的褶皱，不允许 </v>
          </cell>
        </row>
        <row r="189">
          <cell r="D189" t="str">
            <v>分切掉粉</v>
          </cell>
          <cell r="E189" t="str">
            <v>184</v>
          </cell>
          <cell r="F189" t="str">
            <v>外观不良</v>
          </cell>
          <cell r="G189" t="str">
            <v>极片分切过程中断口边缘掉粉，不满足产品外观标准，不允许</v>
          </cell>
        </row>
        <row r="190">
          <cell r="D190" t="str">
            <v>起梗</v>
          </cell>
          <cell r="E190" t="str">
            <v>185</v>
          </cell>
          <cell r="F190" t="str">
            <v>外观不良</v>
          </cell>
          <cell r="G190" t="str">
            <v>极片涂膜区不平整，有凹凸感，不满足产品外观标准，不允许</v>
          </cell>
        </row>
        <row r="191">
          <cell r="D191" t="str">
            <v>亮边</v>
          </cell>
          <cell r="E191" t="str">
            <v>186</v>
          </cell>
          <cell r="F191" t="str">
            <v>外观不良</v>
          </cell>
          <cell r="G191" t="str">
            <v>极片涂膜区两侧出现亮边，不满足产品外观标准，不允许</v>
          </cell>
        </row>
        <row r="192">
          <cell r="D192" t="str">
            <v>密封胶钉不良</v>
          </cell>
          <cell r="E192" t="str">
            <v>187</v>
          </cell>
          <cell r="F192" t="str">
            <v>其它</v>
          </cell>
          <cell r="G192" t="str">
            <v>打钉过程中出现包含重钉、歪钉、倒钉、空钉等现象，不允许</v>
          </cell>
        </row>
        <row r="193">
          <cell r="D193" t="str">
            <v>焊渣</v>
          </cell>
          <cell r="E193" t="str">
            <v>188</v>
          </cell>
          <cell r="F193" t="str">
            <v>外观不良</v>
          </cell>
          <cell r="G193" t="str">
            <v>焊接过程焊渣飞溅至盖板表面，不允许</v>
          </cell>
        </row>
        <row r="194">
          <cell r="D194" t="str">
            <v>焊线不良</v>
          </cell>
          <cell r="E194" t="str">
            <v>189</v>
          </cell>
          <cell r="F194" t="str">
            <v>性能不良</v>
          </cell>
          <cell r="G194" t="str">
            <v>焊线长度、宽度、位置不满足</v>
          </cell>
        </row>
        <row r="195">
          <cell r="D195" t="str">
            <v>隔膜气泡</v>
          </cell>
          <cell r="E195" t="str">
            <v>190</v>
          </cell>
          <cell r="F195" t="str">
            <v>性能不良</v>
          </cell>
          <cell r="G195" t="str">
            <v>热复合极片贴合到隔膜上时隔膜与极片间有气泡</v>
          </cell>
        </row>
        <row r="196">
          <cell r="D196" t="str">
            <v>对齐度不良</v>
          </cell>
          <cell r="E196" t="str">
            <v>191</v>
          </cell>
          <cell r="F196" t="str">
            <v>性能不良</v>
          </cell>
          <cell r="G196" t="str">
            <v>芯包各层极片负极边缘最大间距超出标准，不允许</v>
          </cell>
        </row>
        <row r="197">
          <cell r="D197" t="str">
            <v>马甲热熔不良</v>
          </cell>
          <cell r="E197" t="str">
            <v>192</v>
          </cell>
          <cell r="F197" t="str">
            <v>外观不良</v>
          </cell>
          <cell r="G197" t="str">
            <v>马甲热熔存在热熔点缺失、热熔点尺寸不符合要求、马甲偏位等，不允许</v>
          </cell>
        </row>
        <row r="198">
          <cell r="D198" t="str">
            <v>合芯不良</v>
          </cell>
          <cell r="E198" t="str">
            <v>193</v>
          </cell>
          <cell r="F198" t="str">
            <v>外观不良</v>
          </cell>
          <cell r="G198" t="str">
            <v>合芯过程中，两个电芯底部未对齐，不允许</v>
          </cell>
        </row>
        <row r="199">
          <cell r="D199" t="str">
            <v>点胶不良</v>
          </cell>
          <cell r="E199" t="str">
            <v>194</v>
          </cell>
          <cell r="F199" t="str">
            <v>外观不良</v>
          </cell>
          <cell r="G199" t="str">
            <v>焊接后焊印点胶，缺胶、少胶、溢胶不符合要求，不允许</v>
          </cell>
        </row>
        <row r="200">
          <cell r="D200" t="str">
            <v>压装不良</v>
          </cell>
          <cell r="E200" t="str">
            <v>195</v>
          </cell>
          <cell r="F200" t="str">
            <v>外观不良</v>
          </cell>
          <cell r="G200" t="str">
            <v>入壳压装不良，不允许</v>
          </cell>
        </row>
        <row r="201">
          <cell r="D201" t="str">
            <v>芯包-壳体距离超规格</v>
          </cell>
          <cell r="E201" t="str">
            <v>196</v>
          </cell>
          <cell r="F201" t="str">
            <v>性能不良</v>
          </cell>
          <cell r="G201" t="str">
            <v>芯包-壳体距离超规格，不符合文件要求，不允许</v>
          </cell>
        </row>
        <row r="202">
          <cell r="D202" t="str">
            <v>负极片-连接片距离超规格</v>
          </cell>
          <cell r="E202" t="str">
            <v>197</v>
          </cell>
          <cell r="F202" t="str">
            <v>性能不良</v>
          </cell>
          <cell r="G202" t="str">
            <v>负极片-连接片距离超规格，不符合文件要求，不允许</v>
          </cell>
        </row>
        <row r="203">
          <cell r="D203" t="str">
            <v>插钉高度检测不良</v>
          </cell>
          <cell r="E203" t="str">
            <v>198</v>
          </cell>
          <cell r="F203" t="str">
            <v>外观不良</v>
          </cell>
          <cell r="G203" t="str">
            <v>电芯注液口插钉高度检测不符合要求，不允许</v>
          </cell>
        </row>
        <row r="204">
          <cell r="D204" t="str">
            <v>保有量不良</v>
          </cell>
          <cell r="E204" t="str">
            <v>199</v>
          </cell>
          <cell r="F204" t="str">
            <v>性能不良</v>
          </cell>
          <cell r="G204" t="str">
            <v>电芯保有量不符合文件要求，不允许</v>
          </cell>
        </row>
        <row r="205">
          <cell r="D205" t="str">
            <v>喷涂不良</v>
          </cell>
          <cell r="E205" t="str">
            <v>200</v>
          </cell>
          <cell r="F205" t="str">
            <v>外观不良</v>
          </cell>
          <cell r="G205" t="str">
            <v xml:space="preserve">电芯喷涂异常不符合外观要求 </v>
          </cell>
        </row>
        <row r="206">
          <cell r="D206" t="str">
            <v>绝缘耐压不良</v>
          </cell>
          <cell r="E206" t="str">
            <v>201</v>
          </cell>
          <cell r="F206" t="str">
            <v>性能不良</v>
          </cell>
          <cell r="G206" t="str">
            <v>电芯未按照文件标准通过绝缘耐压测试</v>
          </cell>
        </row>
        <row r="207">
          <cell r="D207" t="str">
            <v>隔膜压痕</v>
          </cell>
          <cell r="E207" t="str">
            <v>202</v>
          </cell>
          <cell r="F207" t="str">
            <v>外观不良</v>
          </cell>
          <cell r="G207" t="str">
            <v>隔膜表面有肉眼可见得痕迹</v>
          </cell>
        </row>
        <row r="208">
          <cell r="D208" t="str">
            <v>辊封压印</v>
          </cell>
          <cell r="E208" t="str">
            <v>203</v>
          </cell>
          <cell r="F208" t="str">
            <v>外观不良</v>
          </cell>
          <cell r="G208" t="str">
            <v>辊封刀在极片上得印痕</v>
          </cell>
        </row>
        <row r="209">
          <cell r="D209" t="str">
            <v>辊封压穿</v>
          </cell>
          <cell r="E209" t="str">
            <v>204</v>
          </cell>
          <cell r="F209" t="str">
            <v>外观不良</v>
          </cell>
          <cell r="G209" t="str">
            <v>辊封刀将隔膜刺穿</v>
          </cell>
        </row>
        <row r="210">
          <cell r="D210" t="str">
            <v>包膜气泡</v>
          </cell>
          <cell r="E210" t="str">
            <v>205</v>
          </cell>
          <cell r="F210" t="str">
            <v>外观不良</v>
          </cell>
          <cell r="G210" t="str">
            <v>蓝膜表面存在气泡，撕开后气泡位置无异物</v>
          </cell>
        </row>
        <row r="211">
          <cell r="D211" t="str">
            <v>包膜褶皱</v>
          </cell>
          <cell r="E211" t="str">
            <v>206</v>
          </cell>
          <cell r="F211" t="str">
            <v>外观不良</v>
          </cell>
          <cell r="G211" t="str">
            <v>蓝膜表面存在褶皱现象</v>
          </cell>
        </row>
        <row r="212">
          <cell r="D212" t="str">
            <v>换膜损失</v>
          </cell>
          <cell r="E212" t="str">
            <v>207</v>
          </cell>
          <cell r="F212" t="str">
            <v>外观不良</v>
          </cell>
          <cell r="G212" t="str">
            <v>因蓝膜换卷接头贴附电池表面导致外观不合格</v>
          </cell>
        </row>
        <row r="213">
          <cell r="D213" t="str">
            <v>脏污</v>
          </cell>
          <cell r="E213" t="str">
            <v>208</v>
          </cell>
          <cell r="F213" t="str">
            <v>外观不良</v>
          </cell>
          <cell r="G213" t="str">
            <v>蓝膜/隔膜表面脏污、防爆阀PET膜脏污/破损</v>
          </cell>
        </row>
        <row r="214">
          <cell r="D214" t="str">
            <v>蓝膜破损</v>
          </cell>
          <cell r="E214" t="str">
            <v>209</v>
          </cell>
          <cell r="F214" t="str">
            <v>外观不良</v>
          </cell>
          <cell r="G214" t="str">
            <v>蓝膜表面划伤、破损等</v>
          </cell>
        </row>
        <row r="215">
          <cell r="D215" t="str">
            <v>漏铝</v>
          </cell>
          <cell r="E215" t="str">
            <v>210</v>
          </cell>
          <cell r="F215" t="str">
            <v>外观不良</v>
          </cell>
          <cell r="G215" t="str">
            <v>包膜后蓝膜露出宽度不足现象（环包工艺）</v>
          </cell>
        </row>
        <row r="216">
          <cell r="D216" t="str">
            <v>焊渣-满焊</v>
          </cell>
          <cell r="E216" t="str">
            <v>211</v>
          </cell>
          <cell r="F216" t="str">
            <v>外观不良</v>
          </cell>
          <cell r="G216" t="str">
            <v>蓝膜表面有硬质凸起，撕开后凸起位置为粘连到电池表面金属异物</v>
          </cell>
        </row>
        <row r="217">
          <cell r="D217" t="str">
            <v>焊渣-密封钉焊</v>
          </cell>
          <cell r="E217" t="str">
            <v>212</v>
          </cell>
          <cell r="F217" t="str">
            <v>外观不良</v>
          </cell>
          <cell r="G217" t="str">
            <v>蓝膜表面有硬质凸起，撕开后凸起位置为粘连到电池表面金属异物</v>
          </cell>
        </row>
        <row r="218">
          <cell r="D218" t="str">
            <v>划痕</v>
          </cell>
          <cell r="E218" t="str">
            <v>213</v>
          </cell>
          <cell r="F218" t="str">
            <v>外观不良</v>
          </cell>
          <cell r="G218" t="str">
            <v>蓝膜/绝缘片表面存在不可擦拭的划痕/磕碰伤/破损;蓝膜表面为条状或点状凸起，撕开后凸起位置存在划痕;</v>
          </cell>
        </row>
        <row r="219">
          <cell r="D219" t="str">
            <v>防爆阀遮挡</v>
          </cell>
          <cell r="E219" t="str">
            <v>214</v>
          </cell>
          <cell r="F219" t="str">
            <v>外观不良</v>
          </cell>
          <cell r="G219" t="str">
            <v>蓝膜/面垫遮挡防爆阀</v>
          </cell>
        </row>
        <row r="220">
          <cell r="D220" t="str">
            <v>二维码遮挡</v>
          </cell>
          <cell r="E220" t="str">
            <v>215</v>
          </cell>
          <cell r="F220" t="str">
            <v>外观不良</v>
          </cell>
          <cell r="G220" t="str">
            <v>蓝膜/面垫遮挡二维码</v>
          </cell>
        </row>
        <row r="221">
          <cell r="D221" t="str">
            <v>面垫起翘</v>
          </cell>
          <cell r="E221" t="str">
            <v>216</v>
          </cell>
          <cell r="F221" t="str">
            <v>外观不良</v>
          </cell>
          <cell r="G221" t="str">
            <v>面垫未贴紧导致起翘</v>
          </cell>
        </row>
        <row r="222">
          <cell r="D222" t="str">
            <v>壳体划痕</v>
          </cell>
          <cell r="E222" t="str">
            <v>217</v>
          </cell>
          <cell r="F222" t="str">
            <v>外观不良</v>
          </cell>
          <cell r="G222" t="str">
            <v>壳体表面存在划痕/划伤</v>
          </cell>
        </row>
        <row r="223">
          <cell r="D223" t="str">
            <v>壳体毛刺</v>
          </cell>
          <cell r="E223" t="str">
            <v>218</v>
          </cell>
          <cell r="F223" t="str">
            <v>外观不良</v>
          </cell>
          <cell r="G223" t="str">
            <v>壳体面/边缘毛刺</v>
          </cell>
        </row>
        <row r="224">
          <cell r="D224" t="str">
            <v>翘钉/针孔/密封钉不良</v>
          </cell>
          <cell r="E224" t="str">
            <v>219</v>
          </cell>
          <cell r="F224" t="str">
            <v>外观不良</v>
          </cell>
          <cell r="G224" t="str">
            <v>密封钉焊接高出壳体高度/针孔/凸钉</v>
          </cell>
        </row>
        <row r="225">
          <cell r="D225" t="str">
            <v>正极端面划伤</v>
          </cell>
          <cell r="E225" t="str">
            <v>220</v>
          </cell>
          <cell r="F225" t="str">
            <v>外观不良</v>
          </cell>
          <cell r="G225" t="str">
            <v>正极端面存在划痕</v>
          </cell>
        </row>
        <row r="226">
          <cell r="D226" t="str">
            <v>铝钉划伤</v>
          </cell>
          <cell r="E226" t="str">
            <v>221</v>
          </cell>
          <cell r="F226" t="str">
            <v>外观不良</v>
          </cell>
          <cell r="G226" t="str">
            <v>密封铝钉表面存在划痕</v>
          </cell>
        </row>
        <row r="227">
          <cell r="D227" t="str">
            <v>大面异物</v>
          </cell>
          <cell r="E227" t="str">
            <v>222</v>
          </cell>
          <cell r="F227" t="str">
            <v>外观不良</v>
          </cell>
          <cell r="G227" t="str">
            <v>x-ray检测大面存在异物，不符合标准</v>
          </cell>
        </row>
        <row r="228">
          <cell r="D228" t="str">
            <v>包膜异物/顶白</v>
          </cell>
          <cell r="E228" t="str">
            <v>223</v>
          </cell>
          <cell r="F228" t="str">
            <v>外观不良</v>
          </cell>
          <cell r="G228" t="str">
            <v>包膜后蓝膜因为异物导致表面凸起的现象</v>
          </cell>
        </row>
        <row r="229">
          <cell r="D229" t="str">
            <v>隔膜接带</v>
          </cell>
          <cell r="E229" t="str">
            <v>224</v>
          </cell>
          <cell r="F229" t="str">
            <v>工艺损耗</v>
          </cell>
          <cell r="G229" t="str">
            <v>因隔膜换卷换卷接头导致的小芯包报废的现象</v>
          </cell>
        </row>
        <row r="230">
          <cell r="D230" t="str">
            <v>隔膜间距NG</v>
          </cell>
          <cell r="E230" t="str">
            <v>225</v>
          </cell>
          <cell r="F230" t="str">
            <v>性能不良</v>
          </cell>
          <cell r="G230" t="str">
            <v>单元片间距离不符合标准的现象</v>
          </cell>
        </row>
        <row r="231">
          <cell r="D231" t="str">
            <v>炸焊</v>
          </cell>
          <cell r="E231" t="str">
            <v>226</v>
          </cell>
          <cell r="F231" t="str">
            <v>外观不良</v>
          </cell>
          <cell r="G231" t="str">
            <v>低沸点物质进入导致焊接过程中炸开，不满足外观要求，不允许</v>
          </cell>
        </row>
        <row r="232">
          <cell r="D232" t="str">
            <v>虚焊</v>
          </cell>
          <cell r="E232" t="str">
            <v>227</v>
          </cell>
          <cell r="F232" t="str">
            <v>外观不良</v>
          </cell>
          <cell r="G232" t="str">
            <v>因焊接能量不够等原因导致虚假焊接，不满足工艺标准，不允许</v>
          </cell>
        </row>
        <row r="233">
          <cell r="D233" t="str">
            <v>轨迹偏移</v>
          </cell>
          <cell r="E233" t="str">
            <v>228</v>
          </cell>
          <cell r="F233" t="str">
            <v>外观不良</v>
          </cell>
          <cell r="G233" t="str">
            <v>焊接运行轨迹与工艺标准不符，不允许</v>
          </cell>
        </row>
        <row r="234">
          <cell r="D234" t="str">
            <v>轨迹不全</v>
          </cell>
          <cell r="E234" t="str">
            <v>229</v>
          </cell>
          <cell r="F234" t="str">
            <v>外观不良</v>
          </cell>
          <cell r="G234" t="str">
            <v>焊接运行轨迹不完整，与工艺标准不符，不允许</v>
          </cell>
        </row>
        <row r="235">
          <cell r="D235" t="str">
            <v>焊刺</v>
          </cell>
          <cell r="E235" t="str">
            <v>230</v>
          </cell>
          <cell r="F235" t="str">
            <v>外观不良</v>
          </cell>
          <cell r="G235" t="str">
            <v>焊接过程形成的尖锐刺状物质，不符合工艺标准或外观要求，不允许</v>
          </cell>
        </row>
        <row r="236">
          <cell r="D236" t="str">
            <v>辊压不良</v>
          </cell>
          <cell r="E236" t="str">
            <v>231</v>
          </cell>
          <cell r="F236" t="str">
            <v>外观不良</v>
          </cell>
          <cell r="G236" t="str">
            <v>焊接后辊压过程不良、如辊压高度不符合工艺标准等</v>
          </cell>
        </row>
        <row r="237">
          <cell r="D237" t="str">
            <v>焊穿</v>
          </cell>
          <cell r="E237" t="str">
            <v>232</v>
          </cell>
          <cell r="F237" t="str">
            <v>外观不良</v>
          </cell>
          <cell r="G237" t="str">
            <v>因焊接能量过高等原因导致过度焊接、基材熔穿等，不满足工艺标准，不允许</v>
          </cell>
        </row>
        <row r="238">
          <cell r="D238" t="str">
            <v>平面度不良</v>
          </cell>
          <cell r="E238" t="str">
            <v>233</v>
          </cell>
          <cell r="F238" t="str">
            <v>外观不良</v>
          </cell>
          <cell r="G238" t="str">
            <v>电池来料平面度不满足要求</v>
          </cell>
        </row>
        <row r="239">
          <cell r="D239" t="str">
            <v>脖高不良</v>
          </cell>
          <cell r="E239" t="str">
            <v>234</v>
          </cell>
          <cell r="F239" t="str">
            <v>外观不良</v>
          </cell>
          <cell r="G239" t="str">
            <v>滚槽/封口后电池脖高不满足标准</v>
          </cell>
        </row>
        <row r="240">
          <cell r="D240" t="str">
            <v>槽深不良</v>
          </cell>
          <cell r="E240" t="str">
            <v>235</v>
          </cell>
          <cell r="F240" t="str">
            <v>外观不良</v>
          </cell>
          <cell r="G240" t="str">
            <v>电池滚槽深度不满足标准</v>
          </cell>
        </row>
        <row r="241">
          <cell r="D241" t="str">
            <v>R角不良</v>
          </cell>
          <cell r="E241" t="str">
            <v>236</v>
          </cell>
          <cell r="F241" t="str">
            <v>外观不良</v>
          </cell>
          <cell r="G241" t="str">
            <v>滚槽/封口后电池R角大小不满足标准</v>
          </cell>
        </row>
        <row r="242">
          <cell r="D242" t="str">
            <v>外径不良</v>
          </cell>
          <cell r="E242" t="str">
            <v>237</v>
          </cell>
          <cell r="F242" t="str">
            <v>外观不良</v>
          </cell>
          <cell r="G242" t="str">
            <v>滚槽/封口后电池外径不满足标准</v>
          </cell>
        </row>
        <row r="243">
          <cell r="D243" t="str">
            <v>下高不良</v>
          </cell>
          <cell r="E243" t="str">
            <v>238</v>
          </cell>
          <cell r="F243" t="str">
            <v>外观不良</v>
          </cell>
          <cell r="G243" t="str">
            <v>滚槽/封口后电池下高不满足标准</v>
          </cell>
        </row>
        <row r="244">
          <cell r="D244" t="str">
            <v>肩高不良</v>
          </cell>
          <cell r="E244" t="str">
            <v>239</v>
          </cell>
          <cell r="F244" t="str">
            <v>外观不良</v>
          </cell>
          <cell r="G244" t="str">
            <v>滚槽/封口后电池肩高不满足标准</v>
          </cell>
        </row>
        <row r="245">
          <cell r="D245" t="str">
            <v>槽宽不良</v>
          </cell>
          <cell r="E245" t="str">
            <v>240</v>
          </cell>
          <cell r="F245" t="str">
            <v>外观不良</v>
          </cell>
          <cell r="G245" t="str">
            <v>电池滚槽槽宽不满足标准</v>
          </cell>
        </row>
        <row r="246">
          <cell r="D246" t="str">
            <v>总高不良</v>
          </cell>
          <cell r="E246" t="str">
            <v>241</v>
          </cell>
          <cell r="F246" t="str">
            <v>外观不良</v>
          </cell>
          <cell r="G246" t="str">
            <v>滚槽/封口后电池总高不满足标准</v>
          </cell>
        </row>
        <row r="247">
          <cell r="D247" t="str">
            <v>胶圈不良</v>
          </cell>
          <cell r="E247" t="str">
            <v>242</v>
          </cell>
          <cell r="F247" t="str">
            <v>外观不良</v>
          </cell>
          <cell r="G247" t="str">
            <v>封口后电池胶圈破损等不满足标准</v>
          </cell>
        </row>
        <row r="248">
          <cell r="D248" t="str">
            <v>箔材来料不良</v>
          </cell>
          <cell r="E248" t="str">
            <v>243</v>
          </cell>
          <cell r="F248" t="str">
            <v>外观不良</v>
          </cell>
          <cell r="G248" t="str">
            <v>因箔材来料不良导致的极片报废</v>
          </cell>
        </row>
        <row r="249">
          <cell r="D249" t="str">
            <v>陶瓷边宽度不合格</v>
          </cell>
          <cell r="E249" t="str">
            <v>244</v>
          </cell>
          <cell r="F249" t="str">
            <v>外观不良</v>
          </cell>
          <cell r="G249" t="str">
            <v>陶瓷边宽度不符合标准</v>
          </cell>
        </row>
        <row r="250">
          <cell r="D250" t="str">
            <v>陶瓷边厚度不合格</v>
          </cell>
          <cell r="E250" t="str">
            <v>245</v>
          </cell>
          <cell r="F250" t="str">
            <v>外观不良</v>
          </cell>
          <cell r="G250" t="str">
            <v>陶瓷边厚度不符合标准</v>
          </cell>
        </row>
        <row r="251">
          <cell r="D251" t="str">
            <v>陶瓷虚边</v>
          </cell>
          <cell r="E251" t="str">
            <v>246</v>
          </cell>
          <cell r="F251" t="str">
            <v>外观不良</v>
          </cell>
          <cell r="G251" t="str">
            <v>陶瓷白线、黑线、波浪边、串料等不良统一称为虚边</v>
          </cell>
        </row>
        <row r="252">
          <cell r="D252" t="str">
            <v>削薄区宽度不良</v>
          </cell>
          <cell r="E252" t="str">
            <v>247</v>
          </cell>
          <cell r="F252" t="str">
            <v>外观不良</v>
          </cell>
          <cell r="G252" t="str">
            <v>极片削薄区宽度不符合标准</v>
          </cell>
        </row>
        <row r="253">
          <cell r="D253" t="str">
            <v>削薄区厚度不良</v>
          </cell>
          <cell r="E253" t="str">
            <v>248</v>
          </cell>
          <cell r="F253" t="str">
            <v>外观不良</v>
          </cell>
          <cell r="G253" t="str">
            <v>极片削薄区厚度不符合标准</v>
          </cell>
        </row>
        <row r="254">
          <cell r="D254" t="str">
            <v>缩孔</v>
          </cell>
          <cell r="E254" t="str">
            <v>249</v>
          </cell>
          <cell r="F254" t="str">
            <v>外观不良</v>
          </cell>
          <cell r="G254" t="str">
            <v>边缘黑周围黑点状不良，严重会伴随漏箔</v>
          </cell>
        </row>
        <row r="255">
          <cell r="D255" t="str">
            <v>辊压掉粉</v>
          </cell>
          <cell r="E255" t="str">
            <v>250</v>
          </cell>
          <cell r="F255" t="str">
            <v>外观不良</v>
          </cell>
          <cell r="G255" t="str">
            <v>辊压后起皮掉粉的现象</v>
          </cell>
        </row>
        <row r="256">
          <cell r="D256" t="str">
            <v>极片白点</v>
          </cell>
          <cell r="E256" t="str">
            <v>251</v>
          </cell>
          <cell r="F256" t="str">
            <v>外观不良</v>
          </cell>
          <cell r="G256" t="str">
            <v>存在于极片表面无凹凸等其它缺陷的白色斑点</v>
          </cell>
        </row>
        <row r="257">
          <cell r="D257" t="str">
            <v>极片黑点</v>
          </cell>
          <cell r="E257" t="str">
            <v>252</v>
          </cell>
          <cell r="F257" t="str">
            <v>外观不良</v>
          </cell>
          <cell r="G257" t="str">
            <v>存在于极片表面无凹凸等其它缺陷的黑色斑点</v>
          </cell>
        </row>
        <row r="258">
          <cell r="D258" t="str">
            <v>脱碳</v>
          </cell>
          <cell r="E258" t="str">
            <v>253</v>
          </cell>
          <cell r="F258" t="str">
            <v>外观不良</v>
          </cell>
          <cell r="G258" t="str">
            <v>存在于极片表面的黑色斑点</v>
          </cell>
        </row>
        <row r="259">
          <cell r="D259" t="str">
            <v>实验验证</v>
          </cell>
          <cell r="E259" t="str">
            <v>254</v>
          </cell>
          <cell r="F259" t="str">
            <v>其它</v>
          </cell>
          <cell r="G259" t="str">
            <v>实验/验证产生的不良</v>
          </cell>
        </row>
        <row r="260">
          <cell r="D260" t="str">
            <v>水分测试不合格</v>
          </cell>
          <cell r="E260" t="str">
            <v>255</v>
          </cell>
          <cell r="F260" t="str">
            <v>性能不良</v>
          </cell>
          <cell r="G260" t="str">
            <v>极片水分测试不合格</v>
          </cell>
        </row>
        <row r="261">
          <cell r="D261" t="str">
            <v>浆料混料</v>
          </cell>
          <cell r="E261" t="str">
            <v>256</v>
          </cell>
          <cell r="F261" t="str">
            <v>其它</v>
          </cell>
          <cell r="G261" t="str">
            <v>制程品未按照文件要求产生混物料、混配方、混重量，用错物料等不良；不允许</v>
          </cell>
        </row>
        <row r="262">
          <cell r="D262" t="str">
            <v>制浆设备保养</v>
          </cell>
          <cell r="E262" t="str">
            <v>257</v>
          </cell>
          <cell r="F262" t="str">
            <v>工艺损耗</v>
          </cell>
          <cell r="G262" t="str">
            <v>保养时清洗导致的浆料报废</v>
          </cell>
        </row>
        <row r="263">
          <cell r="D263" t="str">
            <v>制浆换型清洗</v>
          </cell>
          <cell r="E263" t="str">
            <v>258</v>
          </cell>
          <cell r="F263" t="str">
            <v>工艺损耗</v>
          </cell>
          <cell r="G263" t="str">
            <v>换型时清洗导致的浆料报废</v>
          </cell>
        </row>
        <row r="264">
          <cell r="D264" t="str">
            <v>焊印不全</v>
          </cell>
          <cell r="E264" t="str">
            <v>259</v>
          </cell>
          <cell r="F264" t="str">
            <v>性能不良</v>
          </cell>
          <cell r="G264" t="str">
            <v>焊接时焊印不完整，未达到标准要求</v>
          </cell>
        </row>
        <row r="265">
          <cell r="D265" t="str">
            <v>极耳撕裂</v>
          </cell>
          <cell r="E265" t="str">
            <v>260</v>
          </cell>
          <cell r="F265" t="str">
            <v>性能不良</v>
          </cell>
          <cell r="G265" t="str">
            <v>极耳打折、翻折等不良现象；</v>
          </cell>
        </row>
        <row r="266">
          <cell r="D266" t="str">
            <v>连接片变形/歪斜</v>
          </cell>
          <cell r="E266" t="str">
            <v>261</v>
          </cell>
          <cell r="F266" t="str">
            <v>外观不良</v>
          </cell>
          <cell r="G266" t="str">
            <v>连接片整体偏移/头部歪斜</v>
          </cell>
        </row>
        <row r="267">
          <cell r="D267" t="str">
            <v>灼伤</v>
          </cell>
          <cell r="E267" t="str">
            <v>262</v>
          </cell>
          <cell r="F267" t="str">
            <v>性能不良</v>
          </cell>
          <cell r="G267" t="str">
            <v>焊接盖板漏光，激光打在内部电芯上烧伤电芯</v>
          </cell>
        </row>
        <row r="268">
          <cell r="D268" t="str">
            <v>CT拆解</v>
          </cell>
          <cell r="E268" t="str">
            <v>263</v>
          </cell>
          <cell r="F268" t="str">
            <v>其它</v>
          </cell>
          <cell r="G268" t="str">
            <v>CT测试不良后拆解的电池</v>
          </cell>
        </row>
        <row r="269">
          <cell r="D269" t="str">
            <v>烘烤超温/超时</v>
          </cell>
          <cell r="E269" t="str">
            <v>264</v>
          </cell>
          <cell r="F269" t="str">
            <v>其它</v>
          </cell>
          <cell r="G269" t="str">
            <v>烘烤温度/时间超出工艺标准</v>
          </cell>
        </row>
        <row r="270">
          <cell r="D270" t="str">
            <v>化成初始低电压</v>
          </cell>
          <cell r="E270" t="str">
            <v>265</v>
          </cell>
          <cell r="F270" t="str">
            <v>性能不良</v>
          </cell>
          <cell r="G270" t="str">
            <v>化成初始电压低于规格下限（含0电压）</v>
          </cell>
        </row>
        <row r="271">
          <cell r="D271" t="str">
            <v>鼓包</v>
          </cell>
          <cell r="E271" t="str">
            <v>266</v>
          </cell>
          <cell r="F271" t="str">
            <v>外观不良</v>
          </cell>
          <cell r="G271" t="str">
            <v>电池鼓胀，不满足标准要求的现象</v>
          </cell>
        </row>
        <row r="272">
          <cell r="D272" t="str">
            <v>厚度不合格</v>
          </cell>
          <cell r="E272" t="str">
            <v>267</v>
          </cell>
          <cell r="F272" t="str">
            <v>外观不良</v>
          </cell>
          <cell r="G272" t="str">
            <v>电池厚度不满足标准要求</v>
          </cell>
        </row>
        <row r="273">
          <cell r="D273" t="str">
            <v>双胶粒</v>
          </cell>
          <cell r="E273" t="str">
            <v>268</v>
          </cell>
          <cell r="F273" t="str">
            <v>性能不良</v>
          </cell>
        </row>
        <row r="274">
          <cell r="D274" t="str">
            <v>失液量不合格</v>
          </cell>
          <cell r="E274" t="str">
            <v>269</v>
          </cell>
          <cell r="F274" t="str">
            <v>性能不良</v>
          </cell>
          <cell r="G274" t="str">
            <v>电池失液量不满足失液量标准</v>
          </cell>
        </row>
        <row r="275">
          <cell r="D275" t="str">
            <v>焊裂</v>
          </cell>
          <cell r="E275" t="str">
            <v>270</v>
          </cell>
          <cell r="F275" t="str">
            <v>外观不良</v>
          </cell>
          <cell r="G275" t="str">
            <v>焊接后在焊缝或材料表面出现裂纹的现象</v>
          </cell>
        </row>
        <row r="276">
          <cell r="D276" t="str">
            <v>高压不良</v>
          </cell>
          <cell r="E276" t="str">
            <v>271</v>
          </cell>
          <cell r="F276" t="str">
            <v>性能不良</v>
          </cell>
          <cell r="G276" t="str">
            <v>电压高于规格要求</v>
          </cell>
        </row>
        <row r="277">
          <cell r="D277" t="str">
            <v>低压不良</v>
          </cell>
          <cell r="E277" t="str">
            <v>272</v>
          </cell>
          <cell r="F277" t="str">
            <v>性能不良</v>
          </cell>
          <cell r="G277" t="str">
            <v>电压低于规格要求</v>
          </cell>
        </row>
        <row r="278">
          <cell r="D278" t="str">
            <v>高壳压不良</v>
          </cell>
          <cell r="E278" t="str">
            <v>273</v>
          </cell>
          <cell r="F278" t="str">
            <v>性能不良</v>
          </cell>
          <cell r="G278" t="str">
            <v>壳压高于规格要求</v>
          </cell>
        </row>
        <row r="279">
          <cell r="D279" t="str">
            <v>低壳压不良</v>
          </cell>
          <cell r="E279" t="str">
            <v>274</v>
          </cell>
          <cell r="F279" t="str">
            <v>性能不良</v>
          </cell>
          <cell r="G279" t="str">
            <v>壳压低于规格要求</v>
          </cell>
        </row>
        <row r="280">
          <cell r="D280" t="str">
            <v>在制超时</v>
          </cell>
          <cell r="E280" t="str">
            <v>275</v>
          </cell>
          <cell r="F280" t="str">
            <v>工艺损耗</v>
          </cell>
          <cell r="G280" t="str">
            <v>电芯在制时长不符合规格</v>
          </cell>
        </row>
        <row r="281">
          <cell r="D281" t="str">
            <v>二维码污染</v>
          </cell>
          <cell r="E281" t="str">
            <v>276</v>
          </cell>
          <cell r="F281" t="str">
            <v>外观不良</v>
          </cell>
          <cell r="G281" t="str">
            <v>二维码受到污染</v>
          </cell>
        </row>
        <row r="282">
          <cell r="D282" t="str">
            <v>折痕</v>
          </cell>
          <cell r="E282" t="str">
            <v>277</v>
          </cell>
          <cell r="F282" t="str">
            <v>外观不良</v>
          </cell>
          <cell r="G282" t="str">
            <v>铝壳表面有折痕</v>
          </cell>
        </row>
        <row r="283">
          <cell r="D283" t="str">
            <v>电芯短路</v>
          </cell>
          <cell r="E283" t="str">
            <v>278</v>
          </cell>
          <cell r="F283" t="str">
            <v>性能不良</v>
          </cell>
          <cell r="G283" t="str">
            <v>电芯正负极搭接短路、击穿、烧黑、燃烧现象，不允许</v>
          </cell>
        </row>
        <row r="284">
          <cell r="D284" t="str">
            <v>库存电芯-低容</v>
          </cell>
          <cell r="E284" t="str">
            <v>279</v>
          </cell>
          <cell r="F284" t="str">
            <v>性能不良</v>
          </cell>
          <cell r="G284" t="str">
            <v>电池容量不符合文件要求，不允许</v>
          </cell>
        </row>
        <row r="285">
          <cell r="D285" t="str">
            <v>库存电芯-低压</v>
          </cell>
          <cell r="E285" t="str">
            <v>280</v>
          </cell>
          <cell r="F285" t="str">
            <v>性能不良</v>
          </cell>
          <cell r="G285" t="str">
            <v>电池电压不符合文件要求，不允许</v>
          </cell>
        </row>
        <row r="286">
          <cell r="D286" t="str">
            <v>配组不良-容量离散</v>
          </cell>
          <cell r="E286" t="str">
            <v>281</v>
          </cell>
          <cell r="F286" t="str">
            <v>性能不良</v>
          </cell>
          <cell r="G286" t="str">
            <v>容量离散，不在标准范围内，不满足配组要求</v>
          </cell>
        </row>
        <row r="287">
          <cell r="D287" t="str">
            <v>配组不良-电压离散</v>
          </cell>
          <cell r="E287" t="str">
            <v>282</v>
          </cell>
          <cell r="F287" t="str">
            <v>性能不良</v>
          </cell>
          <cell r="G287" t="str">
            <v>电压离散，不在标准范围内，不满足配组要求</v>
          </cell>
        </row>
        <row r="288">
          <cell r="D288" t="str">
            <v>配组不良-内阻离散</v>
          </cell>
          <cell r="E288" t="str">
            <v>283</v>
          </cell>
          <cell r="F288" t="str">
            <v>性能不良</v>
          </cell>
          <cell r="G288" t="str">
            <v>内阻离散，不在标准范围内，不满足配组要求</v>
          </cell>
        </row>
        <row r="289">
          <cell r="D289" t="str">
            <v>配组不良-生产时间跨度大</v>
          </cell>
          <cell r="E289" t="str">
            <v>284</v>
          </cell>
          <cell r="F289" t="str">
            <v>工艺损耗</v>
          </cell>
          <cell r="G289" t="str">
            <v>电芯下线时间较长，不满足文件配组要求</v>
          </cell>
        </row>
        <row r="290">
          <cell r="D290" t="str">
            <v>配组不良-实验/试产电芯</v>
          </cell>
          <cell r="E290" t="str">
            <v>285</v>
          </cell>
          <cell r="F290" t="str">
            <v>工艺损耗</v>
          </cell>
          <cell r="G290" t="str">
            <v>实验、试产电芯，不符合出货标准</v>
          </cell>
        </row>
        <row r="291">
          <cell r="D291" t="str">
            <v>校验</v>
          </cell>
          <cell r="E291" t="str">
            <v>286</v>
          </cell>
          <cell r="F291" t="str">
            <v>鉴定损耗</v>
          </cell>
          <cell r="G291" t="str">
            <v>校准测试设备损耗</v>
          </cell>
        </row>
        <row r="292">
          <cell r="D292" t="str">
            <v>肩高不合格</v>
          </cell>
          <cell r="E292" t="str">
            <v>287</v>
          </cell>
          <cell r="F292" t="str">
            <v>外观不良</v>
          </cell>
        </row>
        <row r="293">
          <cell r="D293" t="str">
            <v>柱高不合格</v>
          </cell>
          <cell r="E293" t="str">
            <v>288</v>
          </cell>
          <cell r="F293" t="str">
            <v>外观不良</v>
          </cell>
        </row>
        <row r="294">
          <cell r="D294" t="str">
            <v>宽度不合格</v>
          </cell>
          <cell r="E294" t="str">
            <v>289</v>
          </cell>
          <cell r="F294" t="str">
            <v>外观不良</v>
          </cell>
        </row>
        <row r="295">
          <cell r="D295" t="str">
            <v>隔膜来料不良</v>
          </cell>
          <cell r="E295" t="str">
            <v>290</v>
          </cell>
          <cell r="F295" t="str">
            <v>性能不良</v>
          </cell>
          <cell r="G295" t="str">
            <v>因隔膜来料异常导致的卷芯不良</v>
          </cell>
        </row>
        <row r="296">
          <cell r="D296" t="str">
            <v>隔膜飞带</v>
          </cell>
          <cell r="E296" t="str">
            <v>291</v>
          </cell>
          <cell r="F296" t="str">
            <v>其它</v>
          </cell>
          <cell r="G296" t="str">
            <v>隔膜入卷飞带</v>
          </cell>
        </row>
        <row r="297">
          <cell r="D297" t="str">
            <v>未切到孔</v>
          </cell>
          <cell r="E297" t="str">
            <v>292</v>
          </cell>
          <cell r="F297" t="str">
            <v>外观不良</v>
          </cell>
          <cell r="G297" t="str">
            <v>极片裁切过程中未切到mark孔位置</v>
          </cell>
        </row>
        <row r="298">
          <cell r="D298" t="str">
            <v>直径不良</v>
          </cell>
          <cell r="E298" t="str">
            <v>293</v>
          </cell>
          <cell r="F298" t="str">
            <v>外观不良</v>
          </cell>
          <cell r="G298" t="str">
            <v>卷芯直径超出尺寸标准</v>
          </cell>
        </row>
        <row r="299">
          <cell r="D299" t="str">
            <v>折边不良</v>
          </cell>
          <cell r="E299" t="str">
            <v>294</v>
          </cell>
          <cell r="F299" t="str">
            <v>外观不良</v>
          </cell>
          <cell r="G299" t="str">
            <v>极耳预整形时折边的高度/角度等不符合标准</v>
          </cell>
        </row>
        <row r="300">
          <cell r="D300" t="str">
            <v>角度不良</v>
          </cell>
          <cell r="E300" t="str">
            <v>295</v>
          </cell>
          <cell r="F300" t="str">
            <v>外观不良</v>
          </cell>
          <cell r="G300" t="str">
            <v>槽深下边缘和钢壳夹角不符合标准</v>
          </cell>
        </row>
        <row r="301">
          <cell r="D301" t="str">
            <v>缩口不良</v>
          </cell>
          <cell r="E301" t="str">
            <v>296</v>
          </cell>
          <cell r="F301" t="str">
            <v>外观不良</v>
          </cell>
          <cell r="G301" t="str">
            <v>电池缩口后尺寸不符合标准</v>
          </cell>
        </row>
        <row r="302">
          <cell r="D302" t="str">
            <v>下塌量不良</v>
          </cell>
          <cell r="E302" t="str">
            <v>297</v>
          </cell>
          <cell r="F302" t="str">
            <v>外观不良</v>
          </cell>
          <cell r="G302" t="str">
            <v>盖板中心距扣边平面高度不符合标准</v>
          </cell>
        </row>
        <row r="303">
          <cell r="D303" t="str">
            <v>其它</v>
          </cell>
          <cell r="E303" t="str">
            <v>999</v>
          </cell>
          <cell r="F303" t="str">
            <v>其它</v>
          </cell>
          <cell r="G303" t="str">
            <v>其它是指异常现象，一旦出现以上未标明的不良，QA可做Reject判定</v>
          </cell>
        </row>
      </sheetData>
      <sheetData sheetId="2">
        <row r="22">
          <cell r="C22" t="str">
            <v>性能不良</v>
          </cell>
          <cell r="D22" t="str">
            <v>外观不良</v>
          </cell>
          <cell r="E22" t="str">
            <v>工艺损耗</v>
          </cell>
          <cell r="F22" t="str">
            <v>鉴定损耗</v>
          </cell>
          <cell r="G22" t="str">
            <v>其它</v>
          </cell>
        </row>
        <row r="23">
          <cell r="C23" t="str">
            <v>P</v>
          </cell>
          <cell r="D23" t="str">
            <v>A</v>
          </cell>
          <cell r="E23" t="str">
            <v>T</v>
          </cell>
          <cell r="F23" t="str">
            <v>I</v>
          </cell>
          <cell r="G23" t="str">
            <v>Z</v>
          </cell>
        </row>
      </sheetData>
      <sheetData sheetId="3"/>
      <sheetData sheetId="4"/>
      <sheetData sheetId="5">
        <row r="4">
          <cell r="G4" t="str">
            <v>底涂搅拌</v>
          </cell>
          <cell r="H4" t="str">
            <v>PS</v>
          </cell>
        </row>
        <row r="5">
          <cell r="G5" t="str">
            <v>底涂涂布</v>
          </cell>
          <cell r="H5" t="str">
            <v>PL</v>
          </cell>
        </row>
        <row r="6">
          <cell r="G6" t="str">
            <v>负极搅拌</v>
          </cell>
          <cell r="H6" t="str">
            <v>AM</v>
          </cell>
        </row>
        <row r="7">
          <cell r="G7" t="str">
            <v>正极搅拌</v>
          </cell>
          <cell r="H7" t="str">
            <v>CM</v>
          </cell>
        </row>
        <row r="8">
          <cell r="G8" t="str">
            <v>正极涂布</v>
          </cell>
          <cell r="H8" t="str">
            <v>CC</v>
          </cell>
        </row>
        <row r="9">
          <cell r="G9" t="str">
            <v>负极涂布</v>
          </cell>
          <cell r="H9" t="str">
            <v>AC</v>
          </cell>
        </row>
        <row r="10">
          <cell r="G10" t="str">
            <v>正极辊压</v>
          </cell>
          <cell r="H10" t="str">
            <v>CL</v>
          </cell>
        </row>
        <row r="11">
          <cell r="G11" t="str">
            <v>负极辊压</v>
          </cell>
          <cell r="H11" t="str">
            <v>AL</v>
          </cell>
        </row>
        <row r="12">
          <cell r="G12" t="str">
            <v>正极分切</v>
          </cell>
          <cell r="H12" t="str">
            <v>CN</v>
          </cell>
        </row>
        <row r="13">
          <cell r="G13" t="str">
            <v>负极分切</v>
          </cell>
          <cell r="H13" t="str">
            <v>AS</v>
          </cell>
        </row>
        <row r="14">
          <cell r="G14" t="str">
            <v>正极辊分</v>
          </cell>
          <cell r="H14" t="str">
            <v>CR</v>
          </cell>
        </row>
        <row r="15">
          <cell r="G15" t="str">
            <v>负极辊分</v>
          </cell>
          <cell r="H15" t="str">
            <v>AR</v>
          </cell>
        </row>
        <row r="16">
          <cell r="G16" t="str">
            <v>正极模切</v>
          </cell>
          <cell r="H16" t="str">
            <v>CD</v>
          </cell>
        </row>
        <row r="17">
          <cell r="G17" t="str">
            <v>负极模切</v>
          </cell>
          <cell r="H17" t="str">
            <v>AD</v>
          </cell>
        </row>
        <row r="18">
          <cell r="G18" t="str">
            <v>正极切卷</v>
          </cell>
          <cell r="H18" t="str">
            <v>C0</v>
          </cell>
        </row>
        <row r="19">
          <cell r="G19" t="str">
            <v>负极切卷</v>
          </cell>
          <cell r="H19" t="str">
            <v>A0</v>
          </cell>
        </row>
        <row r="20">
          <cell r="G20" t="str">
            <v>集成切卷</v>
          </cell>
          <cell r="H20" t="str">
            <v>RC</v>
          </cell>
        </row>
        <row r="21">
          <cell r="G21" t="str">
            <v>正极制片</v>
          </cell>
          <cell r="H21" t="str">
            <v>AI</v>
          </cell>
        </row>
        <row r="22">
          <cell r="G22" t="str">
            <v>负极制片</v>
          </cell>
          <cell r="H22" t="str">
            <v>CI</v>
          </cell>
        </row>
        <row r="23">
          <cell r="G23" t="str">
            <v>卷绕</v>
          </cell>
          <cell r="H23" t="str">
            <v>WI</v>
          </cell>
        </row>
        <row r="24">
          <cell r="G24" t="str">
            <v>正极切叠</v>
          </cell>
          <cell r="H24" t="str">
            <v>CA</v>
          </cell>
        </row>
        <row r="25">
          <cell r="G25" t="str">
            <v>负极切叠</v>
          </cell>
          <cell r="H25" t="str">
            <v>AA</v>
          </cell>
        </row>
        <row r="26">
          <cell r="G26" t="str">
            <v>集成切叠</v>
          </cell>
          <cell r="H26" t="str">
            <v>CS</v>
          </cell>
        </row>
        <row r="27">
          <cell r="G27" t="str">
            <v>叠片</v>
          </cell>
          <cell r="H27" t="str">
            <v>SK</v>
          </cell>
        </row>
        <row r="28">
          <cell r="G28" t="str">
            <v>热压</v>
          </cell>
          <cell r="H28" t="str">
            <v>HP</v>
          </cell>
        </row>
        <row r="29">
          <cell r="G29" t="str">
            <v>冷压</v>
          </cell>
          <cell r="H29" t="str">
            <v>LP</v>
          </cell>
        </row>
        <row r="30">
          <cell r="G30" t="str">
            <v>X-Ray01</v>
          </cell>
          <cell r="H30" t="str">
            <v>X1</v>
          </cell>
        </row>
        <row r="31">
          <cell r="G31" t="str">
            <v>X-Ray02</v>
          </cell>
          <cell r="H31" t="str">
            <v>X2</v>
          </cell>
        </row>
        <row r="32">
          <cell r="G32" t="str">
            <v>极耳成型贴胶</v>
          </cell>
          <cell r="H32" t="str">
            <v>FT</v>
          </cell>
        </row>
        <row r="33">
          <cell r="G33" t="str">
            <v>极耳成型焊接贴胶</v>
          </cell>
          <cell r="H33" t="str">
            <v>WT</v>
          </cell>
        </row>
        <row r="34">
          <cell r="G34" t="str">
            <v>极耳预焊</v>
          </cell>
          <cell r="H34" t="str">
            <v>TP</v>
          </cell>
        </row>
        <row r="35">
          <cell r="G35" t="str">
            <v>极耳终焊</v>
          </cell>
          <cell r="H35" t="str">
            <v>TF</v>
          </cell>
        </row>
        <row r="36">
          <cell r="G36" t="str">
            <v>极耳焊接</v>
          </cell>
          <cell r="H36" t="str">
            <v>UW</v>
          </cell>
        </row>
        <row r="37">
          <cell r="G37" t="str">
            <v>连接片焊接</v>
          </cell>
          <cell r="H37" t="str">
            <v>NW</v>
          </cell>
        </row>
        <row r="38">
          <cell r="G38" t="str">
            <v>包Mylar膜</v>
          </cell>
          <cell r="H38" t="str">
            <v>MY</v>
          </cell>
        </row>
        <row r="39">
          <cell r="G39" t="str">
            <v>包PET膜</v>
          </cell>
          <cell r="H39" t="str">
            <v>PE</v>
          </cell>
        </row>
        <row r="40">
          <cell r="G40" t="str">
            <v>盖板预焊</v>
          </cell>
          <cell r="H40" t="str">
            <v>CP</v>
          </cell>
        </row>
        <row r="41">
          <cell r="G41" t="str">
            <v>盖板满焊</v>
          </cell>
          <cell r="H41" t="str">
            <v>CF</v>
          </cell>
        </row>
        <row r="42">
          <cell r="G42" t="str">
            <v>正极集流盘焊接</v>
          </cell>
          <cell r="H42" t="str">
            <v>CU</v>
          </cell>
        </row>
        <row r="43">
          <cell r="G43" t="str">
            <v>负极集流盘焊接</v>
          </cell>
          <cell r="H43" t="str">
            <v>AO</v>
          </cell>
        </row>
        <row r="44">
          <cell r="G44" t="str">
            <v>负极钢壳焊接</v>
          </cell>
          <cell r="H44" t="str">
            <v>AH</v>
          </cell>
        </row>
        <row r="45">
          <cell r="G45" t="str">
            <v>入壳</v>
          </cell>
          <cell r="H45" t="str">
            <v>LI</v>
          </cell>
        </row>
        <row r="46">
          <cell r="G46" t="str">
            <v>入壳预焊</v>
          </cell>
          <cell r="H46" t="str">
            <v>IP</v>
          </cell>
        </row>
        <row r="47">
          <cell r="G47" t="str">
            <v>正极端子焊接</v>
          </cell>
          <cell r="H47" t="str">
            <v>TW</v>
          </cell>
        </row>
        <row r="48">
          <cell r="G48" t="str">
            <v>滚槽</v>
          </cell>
          <cell r="H48" t="str">
            <v>BE</v>
          </cell>
        </row>
        <row r="49">
          <cell r="G49" t="str">
            <v>封口</v>
          </cell>
          <cell r="H49" t="str">
            <v>SE</v>
          </cell>
        </row>
        <row r="50">
          <cell r="G50" t="str">
            <v>前氦检</v>
          </cell>
          <cell r="H50" t="str">
            <v>FH</v>
          </cell>
        </row>
        <row r="51">
          <cell r="G51" t="str">
            <v>后氦检</v>
          </cell>
          <cell r="H51" t="str">
            <v>PH</v>
          </cell>
        </row>
        <row r="52">
          <cell r="G52" t="str">
            <v>真空烘烤</v>
          </cell>
          <cell r="H52" t="str">
            <v>VB</v>
          </cell>
        </row>
        <row r="53">
          <cell r="G53" t="str">
            <v>一次注液</v>
          </cell>
          <cell r="H53" t="str">
            <v>FI</v>
          </cell>
        </row>
        <row r="54">
          <cell r="G54" t="str">
            <v>二次注液</v>
          </cell>
          <cell r="H54" t="str">
            <v>SI</v>
          </cell>
        </row>
        <row r="55">
          <cell r="G55" t="str">
            <v>注液</v>
          </cell>
          <cell r="H55" t="str">
            <v>EI</v>
          </cell>
        </row>
        <row r="56">
          <cell r="G56" t="str">
            <v>常温静置1</v>
          </cell>
          <cell r="H56" t="str">
            <v>R1</v>
          </cell>
        </row>
        <row r="57">
          <cell r="G57" t="str">
            <v>常温静置2</v>
          </cell>
          <cell r="H57" t="str">
            <v>R2</v>
          </cell>
        </row>
        <row r="58">
          <cell r="G58" t="str">
            <v>常温静置3</v>
          </cell>
          <cell r="H58" t="str">
            <v>R3</v>
          </cell>
        </row>
        <row r="59">
          <cell r="G59" t="str">
            <v>常温静置4</v>
          </cell>
          <cell r="H59" t="str">
            <v>R4</v>
          </cell>
        </row>
        <row r="60">
          <cell r="G60" t="str">
            <v>常温静置5</v>
          </cell>
          <cell r="H60" t="str">
            <v>R5</v>
          </cell>
        </row>
        <row r="61">
          <cell r="G61" t="str">
            <v>常温静置6</v>
          </cell>
          <cell r="H61" t="str">
            <v>R6</v>
          </cell>
        </row>
        <row r="62">
          <cell r="G62" t="str">
            <v>常温静置7</v>
          </cell>
          <cell r="H62" t="str">
            <v>R7</v>
          </cell>
        </row>
        <row r="63">
          <cell r="G63" t="str">
            <v>高温静置1</v>
          </cell>
          <cell r="H63" t="str">
            <v>H1</v>
          </cell>
        </row>
        <row r="64">
          <cell r="G64" t="str">
            <v>高温静置2</v>
          </cell>
          <cell r="H64" t="str">
            <v>H2</v>
          </cell>
        </row>
        <row r="65">
          <cell r="G65" t="str">
            <v>高温静置3</v>
          </cell>
          <cell r="H65" t="str">
            <v>H3</v>
          </cell>
        </row>
        <row r="66">
          <cell r="G66" t="str">
            <v>高温静置4</v>
          </cell>
          <cell r="H66" t="str">
            <v>H4</v>
          </cell>
        </row>
        <row r="67">
          <cell r="G67" t="str">
            <v>高温静置5</v>
          </cell>
          <cell r="H67" t="str">
            <v>H5</v>
          </cell>
        </row>
        <row r="68">
          <cell r="G68" t="str">
            <v>高温静置6</v>
          </cell>
          <cell r="H68" t="str">
            <v>H6</v>
          </cell>
        </row>
        <row r="69">
          <cell r="G69" t="str">
            <v>高温静置7</v>
          </cell>
          <cell r="H69" t="str">
            <v>H7</v>
          </cell>
        </row>
        <row r="70">
          <cell r="G70" t="str">
            <v>负压化成</v>
          </cell>
          <cell r="H70" t="str">
            <v>NP</v>
          </cell>
        </row>
        <row r="71">
          <cell r="G71" t="str">
            <v>闭口化成</v>
          </cell>
          <cell r="H71" t="str">
            <v>SF</v>
          </cell>
        </row>
        <row r="72">
          <cell r="G72" t="str">
            <v>OCV1</v>
          </cell>
          <cell r="H72" t="str">
            <v>O1</v>
          </cell>
        </row>
        <row r="73">
          <cell r="G73" t="str">
            <v>OCV2</v>
          </cell>
          <cell r="H73" t="str">
            <v>O2</v>
          </cell>
        </row>
        <row r="74">
          <cell r="G74" t="str">
            <v>OCV3</v>
          </cell>
          <cell r="H74" t="str">
            <v>O3</v>
          </cell>
        </row>
        <row r="75">
          <cell r="G75" t="str">
            <v>OCV4</v>
          </cell>
          <cell r="H75" t="str">
            <v>O4</v>
          </cell>
        </row>
        <row r="76">
          <cell r="G76" t="str">
            <v>OCV5</v>
          </cell>
          <cell r="H76" t="str">
            <v>O5</v>
          </cell>
        </row>
        <row r="77">
          <cell r="G77" t="str">
            <v>OCV6</v>
          </cell>
          <cell r="H77" t="str">
            <v>O6</v>
          </cell>
        </row>
        <row r="78">
          <cell r="G78" t="str">
            <v>密封钉焊接</v>
          </cell>
          <cell r="H78" t="str">
            <v>SP</v>
          </cell>
        </row>
        <row r="79">
          <cell r="G79" t="str">
            <v>清洗涂油</v>
          </cell>
          <cell r="H79" t="str">
            <v>CO</v>
          </cell>
        </row>
        <row r="80">
          <cell r="G80" t="str">
            <v>蒸汽清洗</v>
          </cell>
          <cell r="H80" t="str">
            <v>SC</v>
          </cell>
        </row>
        <row r="81">
          <cell r="G81" t="str">
            <v>电芯清洗</v>
          </cell>
          <cell r="H81" t="str">
            <v>BC</v>
          </cell>
        </row>
        <row r="82">
          <cell r="G82" t="str">
            <v>SOC调整</v>
          </cell>
          <cell r="H82" t="str">
            <v>SA</v>
          </cell>
        </row>
        <row r="83">
          <cell r="G83" t="str">
            <v>分容</v>
          </cell>
          <cell r="H83" t="str">
            <v>CG</v>
          </cell>
        </row>
        <row r="84">
          <cell r="G84" t="str">
            <v>补电</v>
          </cell>
          <cell r="H84" t="str">
            <v>RE</v>
          </cell>
        </row>
        <row r="85">
          <cell r="G85" t="str">
            <v>DCIR</v>
          </cell>
          <cell r="H85" t="str">
            <v>DR</v>
          </cell>
        </row>
        <row r="86">
          <cell r="G86" t="str">
            <v>分选</v>
          </cell>
          <cell r="H86" t="str">
            <v>SR</v>
          </cell>
        </row>
        <row r="87">
          <cell r="G87" t="str">
            <v>分选喷码</v>
          </cell>
          <cell r="H87" t="str">
            <v>SD</v>
          </cell>
        </row>
        <row r="88">
          <cell r="G88" t="str">
            <v>半成品静置</v>
          </cell>
          <cell r="H88" t="str">
            <v>SS</v>
          </cell>
        </row>
        <row r="89">
          <cell r="G89" t="str">
            <v>一次外观检</v>
          </cell>
          <cell r="H89" t="str">
            <v>FV</v>
          </cell>
        </row>
        <row r="90">
          <cell r="G90" t="str">
            <v>二次外观检</v>
          </cell>
          <cell r="H90" t="str">
            <v>SV</v>
          </cell>
        </row>
        <row r="91">
          <cell r="G91" t="str">
            <v>外观检</v>
          </cell>
          <cell r="H91" t="str">
            <v>VI</v>
          </cell>
        </row>
        <row r="92">
          <cell r="G92" t="str">
            <v>套标</v>
          </cell>
          <cell r="H92" t="str">
            <v>EL</v>
          </cell>
        </row>
        <row r="93">
          <cell r="G93" t="str">
            <v>滚标</v>
          </cell>
          <cell r="H93" t="str">
            <v>RL</v>
          </cell>
        </row>
        <row r="94">
          <cell r="G94" t="str">
            <v>分档</v>
          </cell>
          <cell r="H94" t="str">
            <v>GR</v>
          </cell>
        </row>
        <row r="95">
          <cell r="G95" t="str">
            <v>包膜</v>
          </cell>
          <cell r="H95" t="str">
            <v>WR</v>
          </cell>
        </row>
        <row r="96">
          <cell r="G96" t="str">
            <v>UV喷涂</v>
          </cell>
          <cell r="H96" t="str">
            <v>US</v>
          </cell>
        </row>
      </sheetData>
      <sheetData sheetId="6">
        <row r="2">
          <cell r="B2" t="str">
            <v>QX000002</v>
          </cell>
          <cell r="C2" t="str">
            <v>CCD不良</v>
          </cell>
        </row>
        <row r="3">
          <cell r="B3" t="str">
            <v>QX000004</v>
          </cell>
          <cell r="C3" t="str">
            <v>K值不良</v>
          </cell>
        </row>
        <row r="4">
          <cell r="B4" t="str">
            <v>QX000006</v>
          </cell>
          <cell r="C4" t="str">
            <v>NMP残留不合格</v>
          </cell>
        </row>
        <row r="5">
          <cell r="B5" t="str">
            <v>QX000019</v>
          </cell>
          <cell r="C5" t="str">
            <v>剥离力不合格</v>
          </cell>
        </row>
        <row r="6">
          <cell r="B6" t="str">
            <v>QX000025</v>
          </cell>
          <cell r="C6" t="str">
            <v>电芯尺寸不良</v>
          </cell>
        </row>
        <row r="7">
          <cell r="B7" t="str">
            <v>QX000033</v>
          </cell>
          <cell r="C7" t="str">
            <v>电芯漏液</v>
          </cell>
        </row>
        <row r="8">
          <cell r="B8" t="str">
            <v>QX000036</v>
          </cell>
          <cell r="C8" t="str">
            <v>电压不合格</v>
          </cell>
        </row>
        <row r="9">
          <cell r="B9" t="str">
            <v>QX000037</v>
          </cell>
          <cell r="C9" t="str">
            <v>设备更换、清洗、调机报废</v>
          </cell>
        </row>
        <row r="10">
          <cell r="B10" t="str">
            <v>QX000043</v>
          </cell>
          <cell r="C10" t="str">
            <v>断带</v>
          </cell>
        </row>
        <row r="11">
          <cell r="B11" t="str">
            <v>QX000059</v>
          </cell>
          <cell r="C11" t="str">
            <v>隔膜来料不良</v>
          </cell>
        </row>
        <row r="12">
          <cell r="B12" t="str">
            <v>QX000061</v>
          </cell>
          <cell r="C12" t="str">
            <v>工艺拆解</v>
          </cell>
        </row>
        <row r="13">
          <cell r="B13" t="str">
            <v>QX000069</v>
          </cell>
          <cell r="C13" t="str">
            <v>焊接不良</v>
          </cell>
        </row>
        <row r="14">
          <cell r="B14" t="str">
            <v>QX000084</v>
          </cell>
          <cell r="C14" t="str">
            <v>极片尺寸不良</v>
          </cell>
        </row>
        <row r="15">
          <cell r="B15" t="str">
            <v>QX000092</v>
          </cell>
          <cell r="C15" t="str">
            <v>极片来料不良</v>
          </cell>
        </row>
        <row r="16">
          <cell r="B16" t="str">
            <v>QX000108</v>
          </cell>
          <cell r="C16" t="str">
            <v>浆料报废</v>
          </cell>
        </row>
        <row r="17">
          <cell r="B17" t="str">
            <v>QX000111</v>
          </cell>
          <cell r="C17" t="str">
            <v>接带</v>
          </cell>
        </row>
        <row r="18">
          <cell r="B18" t="str">
            <v>QX000114</v>
          </cell>
          <cell r="C18" t="str">
            <v>卷芯焊反</v>
          </cell>
        </row>
        <row r="19">
          <cell r="B19" t="str">
            <v>QX000117</v>
          </cell>
          <cell r="C19" t="str">
            <v>电芯外观不良</v>
          </cell>
        </row>
        <row r="20">
          <cell r="B20" t="str">
            <v>QX000121</v>
          </cell>
          <cell r="C20" t="str">
            <v>试验/测试降级</v>
          </cell>
        </row>
        <row r="21">
          <cell r="B21" t="str">
            <v>QX000138</v>
          </cell>
          <cell r="C21" t="str">
            <v>面密度不合格</v>
          </cell>
        </row>
        <row r="22">
          <cell r="B22" t="str">
            <v>QX000140</v>
          </cell>
          <cell r="C22" t="str">
            <v>内阻不合格</v>
          </cell>
        </row>
        <row r="23">
          <cell r="B23" t="str">
            <v>QX000148</v>
          </cell>
          <cell r="C23" t="str">
            <v>容量不合格</v>
          </cell>
        </row>
        <row r="24">
          <cell r="B24" t="str">
            <v>QX000153</v>
          </cell>
          <cell r="C24" t="str">
            <v>失重比不合格</v>
          </cell>
        </row>
        <row r="25">
          <cell r="B25" t="str">
            <v>QX000154</v>
          </cell>
          <cell r="C25" t="str">
            <v>鉴定类报废</v>
          </cell>
        </row>
        <row r="26">
          <cell r="B26" t="str">
            <v>QX000156</v>
          </cell>
          <cell r="C26" t="str">
            <v>水份测试</v>
          </cell>
        </row>
        <row r="27">
          <cell r="B27" t="str">
            <v>QX000158</v>
          </cell>
          <cell r="C27" t="str">
            <v>头尾料</v>
          </cell>
        </row>
        <row r="28">
          <cell r="B28" t="str">
            <v>QX000162</v>
          </cell>
          <cell r="C28" t="str">
            <v>极片瑕疵/外观不良</v>
          </cell>
        </row>
        <row r="29">
          <cell r="B29" t="str">
            <v>QX000171</v>
          </cell>
          <cell r="C29" t="str">
            <v>压装不良</v>
          </cell>
        </row>
        <row r="30">
          <cell r="B30" t="str">
            <v>QX000179</v>
          </cell>
          <cell r="C30" t="str">
            <v>重量不合格</v>
          </cell>
        </row>
        <row r="31">
          <cell r="B31" t="str">
            <v>QX000193</v>
          </cell>
          <cell r="C31" t="str">
            <v>撞伤/压伤/摔伤/夹伤</v>
          </cell>
        </row>
        <row r="32">
          <cell r="B32" t="str">
            <v>QX000215</v>
          </cell>
          <cell r="C32" t="str">
            <v>箔材来料异常</v>
          </cell>
        </row>
        <row r="33">
          <cell r="B33" t="str">
            <v>QX000216</v>
          </cell>
          <cell r="C33" t="str">
            <v>组装来料降级</v>
          </cell>
        </row>
        <row r="34">
          <cell r="B34" t="str">
            <v>QX000217</v>
          </cell>
          <cell r="C34" t="str">
            <v>极耳不良</v>
          </cell>
        </row>
        <row r="35">
          <cell r="B35" t="str">
            <v>QX000218</v>
          </cell>
          <cell r="C35" t="str">
            <v>短路不良</v>
          </cell>
        </row>
        <row r="36">
          <cell r="B36" t="str">
            <v>QX000219</v>
          </cell>
          <cell r="C36" t="str">
            <v>隔膜不良</v>
          </cell>
        </row>
        <row r="37">
          <cell r="B37" t="str">
            <v>QX000221</v>
          </cell>
          <cell r="C37" t="str">
            <v>气密性不良</v>
          </cell>
        </row>
        <row r="38">
          <cell r="B38" t="str">
            <v>QX000224</v>
          </cell>
          <cell r="C38" t="str">
            <v>无数据电池</v>
          </cell>
        </row>
      </sheetData>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0"/>
  <sheetViews>
    <sheetView tabSelected="1" topLeftCell="A10" workbookViewId="0">
      <selection activeCell="D16" sqref="D16"/>
    </sheetView>
  </sheetViews>
  <sheetFormatPr defaultColWidth="9.85546875" defaultRowHeight="15" x14ac:dyDescent="0.25"/>
  <cols>
    <col min="1" max="1" width="32.5703125" customWidth="1"/>
    <col min="2" max="2" width="13.85546875" bestFit="1" customWidth="1"/>
    <col min="3" max="3" width="12.85546875" bestFit="1" customWidth="1"/>
    <col min="4" max="4" width="19.7109375" bestFit="1" customWidth="1"/>
    <col min="5" max="5" width="34.140625" bestFit="1" customWidth="1"/>
    <col min="6" max="6" width="12.85546875" bestFit="1" customWidth="1"/>
    <col min="7" max="7" width="16.140625" bestFit="1" customWidth="1"/>
    <col min="8" max="9" width="19.7109375" bestFit="1" customWidth="1"/>
    <col min="10" max="10" width="16.140625" bestFit="1" customWidth="1"/>
    <col min="11" max="11" width="38.28515625" bestFit="1" customWidth="1"/>
    <col min="12" max="12" width="24.85546875" bestFit="1" customWidth="1"/>
    <col min="13" max="13" width="19.7109375" bestFit="1" customWidth="1"/>
    <col min="14" max="14" width="20.7109375" customWidth="1"/>
    <col min="15" max="15" width="26.140625" customWidth="1"/>
    <col min="16" max="16" width="16.42578125" customWidth="1"/>
  </cols>
  <sheetData>
    <row r="1" spans="1:16" ht="20.25" x14ac:dyDescent="0.25">
      <c r="A1" s="10" t="s">
        <v>0</v>
      </c>
      <c r="B1" s="10" t="s">
        <v>1</v>
      </c>
      <c r="C1" s="10" t="s">
        <v>2</v>
      </c>
      <c r="D1" s="10" t="s">
        <v>3</v>
      </c>
      <c r="E1" s="10" t="s">
        <v>4</v>
      </c>
      <c r="F1" s="10" t="s">
        <v>5</v>
      </c>
      <c r="G1" s="10" t="s">
        <v>6</v>
      </c>
      <c r="H1" s="10" t="s">
        <v>7</v>
      </c>
      <c r="I1" s="10" t="s">
        <v>8</v>
      </c>
      <c r="J1" s="10" t="s">
        <v>9</v>
      </c>
      <c r="K1" s="10" t="s">
        <v>10</v>
      </c>
      <c r="L1" s="10" t="s">
        <v>11</v>
      </c>
      <c r="M1" s="10" t="s">
        <v>12</v>
      </c>
      <c r="N1" s="10" t="s">
        <v>13</v>
      </c>
      <c r="O1" s="10" t="s">
        <v>14</v>
      </c>
      <c r="P1" s="10" t="s">
        <v>15</v>
      </c>
    </row>
    <row r="2" spans="1:16" ht="20.25" x14ac:dyDescent="0.25">
      <c r="A2" s="2">
        <v>1</v>
      </c>
      <c r="B2" s="11" t="s">
        <v>16</v>
      </c>
      <c r="C2" s="4" t="str">
        <f>IF(B2=0,C1,B2)</f>
        <v>一次外观检</v>
      </c>
      <c r="D2" s="5" t="str">
        <f>IFERROR(LOOKUP(1,0/(E2=[1]缺陷名称明细表!$C$2:$C$51),[1]缺陷名称明细表!$B$2:$B$51),"")</f>
        <v>QX000117</v>
      </c>
      <c r="E2" s="6" t="s">
        <v>17</v>
      </c>
      <c r="F2" s="7" t="str">
        <f>G2&amp;H2&amp;I2&amp;J2</f>
        <v>PFVA233</v>
      </c>
      <c r="G2" s="7" t="s">
        <v>18</v>
      </c>
      <c r="H2" s="7" t="str">
        <f>VLOOKUP(C2,'[1]工序简称对应表-修改'!$G$4:$H$96,2,0)</f>
        <v>FV</v>
      </c>
      <c r="I2" s="7" t="str">
        <f>HLOOKUP(M2,[1]代码命名规则!$C$22:$G$23,2,0)</f>
        <v>A</v>
      </c>
      <c r="J2" s="7" t="str">
        <f>VLOOKUP(L2,[1]标准不良科目!$D$8:$F$304,2,0)</f>
        <v>233</v>
      </c>
      <c r="K2" s="7" t="str">
        <f>C2&amp;"-"&amp;L2</f>
        <v>一次外观检-平面度不良</v>
      </c>
      <c r="L2" s="6" t="s">
        <v>19</v>
      </c>
      <c r="M2" s="8" t="str">
        <f>VLOOKUP(L2,[1]标准不良科目!$D$8:$G$303,3,0)</f>
        <v>外观不良</v>
      </c>
      <c r="N2" s="8" t="str">
        <f>VLOOKUP(L2,[1]标准不良科目!$D$8:$G$303,4,0)</f>
        <v>电池来料平面度不满足要求</v>
      </c>
      <c r="O2" s="1"/>
      <c r="P2" s="1"/>
    </row>
    <row r="3" spans="1:16" ht="20.25" x14ac:dyDescent="0.25">
      <c r="A3" s="2">
        <v>2</v>
      </c>
      <c r="B3" s="3"/>
      <c r="C3" s="4" t="str">
        <f t="shared" ref="C3:C20" si="0">IF(B3=0,C2,B3)</f>
        <v>一次外观检</v>
      </c>
      <c r="D3" s="5" t="str">
        <f>IFERROR(LOOKUP(1,0/(E3=[1]缺陷名称明细表!$C$2:$C$51),[1]缺陷名称明细表!$B$2:$B$51),"")</f>
        <v>QX000179</v>
      </c>
      <c r="E3" s="6" t="s">
        <v>20</v>
      </c>
      <c r="F3" s="7" t="str">
        <f t="shared" ref="F3:F20" si="1">G3&amp;H3&amp;I3&amp;J3</f>
        <v>PFVP150</v>
      </c>
      <c r="G3" s="7" t="s">
        <v>18</v>
      </c>
      <c r="H3" s="7" t="str">
        <f>VLOOKUP(C3,'[1]工序简称对应表-修改'!$G$4:$H$96,2,0)</f>
        <v>FV</v>
      </c>
      <c r="I3" s="7" t="str">
        <f>HLOOKUP(M3,[1]代码命名规则!$C$22:$G$23,2,0)</f>
        <v>P</v>
      </c>
      <c r="J3" s="7" t="str">
        <f>VLOOKUP(L3,[1]标准不良科目!$D$8:$F$304,2,0)</f>
        <v>150</v>
      </c>
      <c r="K3" s="7" t="str">
        <f t="shared" ref="K3:K20" si="2">C3&amp;"-"&amp;L3</f>
        <v>一次外观检-电池重量不良</v>
      </c>
      <c r="L3" s="6" t="s">
        <v>21</v>
      </c>
      <c r="M3" s="8" t="str">
        <f>VLOOKUP(L3,[1]标准不良科目!$D$8:$G$303,3,0)</f>
        <v>性能不良</v>
      </c>
      <c r="N3" s="8" t="str">
        <f>VLOOKUP(L3,[1]标准不良科目!$D$8:$G$303,4,0)</f>
        <v xml:space="preserve">电池成品重量不符合文件要求，不允许 </v>
      </c>
      <c r="O3" s="1"/>
      <c r="P3" s="1"/>
    </row>
    <row r="4" spans="1:16" ht="20.25" x14ac:dyDescent="0.25">
      <c r="A4" s="2">
        <v>3</v>
      </c>
      <c r="B4" s="3"/>
      <c r="C4" s="4" t="str">
        <f t="shared" si="0"/>
        <v>一次外观检</v>
      </c>
      <c r="D4" s="5" t="str">
        <f>IFERROR(LOOKUP(1,0/(E4=[1]缺陷名称明细表!$C$2:$C$51),[1]缺陷名称明细表!$B$2:$B$51),"")</f>
        <v>QX000025</v>
      </c>
      <c r="E4" s="6" t="s">
        <v>22</v>
      </c>
      <c r="F4" s="7" t="str">
        <f t="shared" si="1"/>
        <v>PFVP151</v>
      </c>
      <c r="G4" s="7" t="s">
        <v>18</v>
      </c>
      <c r="H4" s="7" t="str">
        <f>VLOOKUP(C4,'[1]工序简称对应表-修改'!$G$4:$H$96,2,0)</f>
        <v>FV</v>
      </c>
      <c r="I4" s="7" t="str">
        <f>HLOOKUP(M4,[1]代码命名规则!$C$22:$G$23,2,0)</f>
        <v>P</v>
      </c>
      <c r="J4" s="7" t="str">
        <f>VLOOKUP(L4,[1]标准不良科目!$D$8:$F$304,2,0)</f>
        <v>151</v>
      </c>
      <c r="K4" s="7" t="str">
        <f t="shared" si="2"/>
        <v>一次外观检-电池尺寸不良</v>
      </c>
      <c r="L4" s="6" t="s">
        <v>23</v>
      </c>
      <c r="M4" s="8" t="str">
        <f>VLOOKUP(L4,[1]标准不良科目!$D$8:$G$303,3,0)</f>
        <v>性能不良</v>
      </c>
      <c r="N4" s="8" t="str">
        <f>VLOOKUP(L4,[1]标准不良科目!$D$8:$G$303,4,0)</f>
        <v xml:space="preserve">电池成品长、宽、高某项不符合文件要求，不允许 </v>
      </c>
      <c r="O4" s="1"/>
      <c r="P4" s="1"/>
    </row>
    <row r="5" spans="1:16" ht="20.25" x14ac:dyDescent="0.25">
      <c r="A5" s="2">
        <v>4</v>
      </c>
      <c r="B5" s="3"/>
      <c r="C5" s="4" t="str">
        <f t="shared" si="0"/>
        <v>一次外观检</v>
      </c>
      <c r="D5" s="5" t="str">
        <f>IFERROR(LOOKUP(1,0/(E5=[1]缺陷名称明细表!$C$2:$C$51),[1]缺陷名称明细表!$B$2:$B$51),"")</f>
        <v>QX000117</v>
      </c>
      <c r="E5" s="6" t="s">
        <v>17</v>
      </c>
      <c r="F5" s="7" t="str">
        <f t="shared" si="1"/>
        <v>PFVA152</v>
      </c>
      <c r="G5" s="7" t="s">
        <v>18</v>
      </c>
      <c r="H5" s="7" t="str">
        <f>VLOOKUP(C5,'[1]工序简称对应表-修改'!$G$4:$H$96,2,0)</f>
        <v>FV</v>
      </c>
      <c r="I5" s="7" t="str">
        <f>HLOOKUP(M5,[1]代码命名规则!$C$22:$G$23,2,0)</f>
        <v>A</v>
      </c>
      <c r="J5" s="7" t="str">
        <f>VLOOKUP(L5,[1]标准不良科目!$D$8:$F$304,2,0)</f>
        <v>152</v>
      </c>
      <c r="K5" s="7" t="str">
        <f t="shared" si="2"/>
        <v>一次外观检-极柱不良</v>
      </c>
      <c r="L5" s="6" t="s">
        <v>24</v>
      </c>
      <c r="M5" s="8" t="str">
        <f>VLOOKUP(L5,[1]标准不良科目!$D$8:$G$303,3,0)</f>
        <v>外观不良</v>
      </c>
      <c r="N5" s="8" t="str">
        <f>VLOOKUP(L5,[1]标准不良科目!$D$8:$G$303,4,0)</f>
        <v>电芯极柱面缺失/破损等不符合标准，不允许</v>
      </c>
      <c r="O5" s="1"/>
      <c r="P5" s="1"/>
    </row>
    <row r="6" spans="1:16" ht="20.25" x14ac:dyDescent="0.25">
      <c r="A6" s="2">
        <v>5</v>
      </c>
      <c r="B6" s="3"/>
      <c r="C6" s="4" t="str">
        <f t="shared" si="0"/>
        <v>一次外观检</v>
      </c>
      <c r="D6" s="5" t="str">
        <f>IFERROR(LOOKUP(1,0/(E6=[1]缺陷名称明细表!$C$2:$C$51),[1]缺陷名称明细表!$B$2:$B$51),"")</f>
        <v>QX000117</v>
      </c>
      <c r="E6" s="6" t="s">
        <v>17</v>
      </c>
      <c r="F6" s="7" t="str">
        <f t="shared" si="1"/>
        <v>PFVA154</v>
      </c>
      <c r="G6" s="7" t="s">
        <v>18</v>
      </c>
      <c r="H6" s="7" t="str">
        <f>VLOOKUP(C6,'[1]工序简称对应表-修改'!$G$4:$H$96,2,0)</f>
        <v>FV</v>
      </c>
      <c r="I6" s="7" t="str">
        <f>HLOOKUP(M6,[1]代码命名规则!$C$22:$G$23,2,0)</f>
        <v>A</v>
      </c>
      <c r="J6" s="7" t="str">
        <f>VLOOKUP(L6,[1]标准不良科目!$D$8:$F$304,2,0)</f>
        <v>154</v>
      </c>
      <c r="K6" s="7" t="str">
        <f t="shared" si="2"/>
        <v>一次外观检-电解液污染</v>
      </c>
      <c r="L6" s="6" t="s">
        <v>25</v>
      </c>
      <c r="M6" s="8" t="str">
        <f>VLOOKUP(L6,[1]标准不良科目!$D$8:$G$303,3,0)</f>
        <v>外观不良</v>
      </c>
      <c r="N6" s="8" t="str">
        <f>VLOOKUP(L6,[1]标准不良科目!$D$8:$G$303,4,0)</f>
        <v xml:space="preserve">电解液溢出，污染电芯表面，不符合文件要求，不允许 </v>
      </c>
      <c r="O6" s="1"/>
      <c r="P6" s="1"/>
    </row>
    <row r="7" spans="1:16" ht="20.25" x14ac:dyDescent="0.25">
      <c r="A7" s="2">
        <v>6</v>
      </c>
      <c r="B7" s="3"/>
      <c r="C7" s="4" t="str">
        <f t="shared" si="0"/>
        <v>一次外观检</v>
      </c>
      <c r="D7" s="5" t="str">
        <f>IFERROR(LOOKUP(1,0/(E7=[1]缺陷名称明细表!$C$2:$C$51),[1]缺陷名称明细表!$B$2:$B$51),"")</f>
        <v>QX000193</v>
      </c>
      <c r="E7" s="6" t="s">
        <v>26</v>
      </c>
      <c r="F7" s="7" t="str">
        <f t="shared" si="1"/>
        <v>PFVA003</v>
      </c>
      <c r="G7" s="7" t="s">
        <v>18</v>
      </c>
      <c r="H7" s="7" t="str">
        <f>VLOOKUP(C7,'[1]工序简称对应表-修改'!$G$4:$H$96,2,0)</f>
        <v>FV</v>
      </c>
      <c r="I7" s="7" t="str">
        <f>HLOOKUP(M7,[1]代码命名规则!$C$22:$G$23,2,0)</f>
        <v>A</v>
      </c>
      <c r="J7" s="7" t="str">
        <f>VLOOKUP(L7,[1]标准不良科目!$D$8:$F$304,2,0)</f>
        <v>003</v>
      </c>
      <c r="K7" s="7" t="str">
        <f t="shared" si="2"/>
        <v>一次外观检-异常受损</v>
      </c>
      <c r="L7" s="6" t="s">
        <v>27</v>
      </c>
      <c r="M7" s="8" t="str">
        <f>VLOOKUP(L7,[1]标准不良科目!$D$8:$G$303,3,0)</f>
        <v>外观不良</v>
      </c>
      <c r="N7" s="8" t="str">
        <f>VLOOKUP(L7,[1]标准不良科目!$D$8:$G$303,4,0)</f>
        <v>因为外力，如夹伤、划伤、跌落、挤压、撞伤、压伤、摔伤导致极片、芯包、电芯主体变形受损不允许</v>
      </c>
      <c r="O7" s="1"/>
      <c r="P7" s="1"/>
    </row>
    <row r="8" spans="1:16" ht="20.25" x14ac:dyDescent="0.25">
      <c r="A8" s="2">
        <v>7</v>
      </c>
      <c r="B8" s="3"/>
      <c r="C8" s="4" t="str">
        <f t="shared" si="0"/>
        <v>一次外观检</v>
      </c>
      <c r="D8" s="5" t="str">
        <f>IFERROR(LOOKUP(1,0/(E8=[1]缺陷名称明细表!$C$2:$C$51),[1]缺陷名称明细表!$B$2:$B$51),"")</f>
        <v>QX000117</v>
      </c>
      <c r="E8" s="6" t="s">
        <v>17</v>
      </c>
      <c r="F8" s="7" t="str">
        <f t="shared" si="1"/>
        <v>PFVA211</v>
      </c>
      <c r="G8" s="7" t="s">
        <v>18</v>
      </c>
      <c r="H8" s="7" t="str">
        <f>VLOOKUP(C8,'[1]工序简称对应表-修改'!$G$4:$H$96,2,0)</f>
        <v>FV</v>
      </c>
      <c r="I8" s="7" t="str">
        <f>HLOOKUP(M8,[1]代码命名规则!$C$22:$G$23,2,0)</f>
        <v>A</v>
      </c>
      <c r="J8" s="7" t="str">
        <f>VLOOKUP(L8,[1]标准不良科目!$D$8:$F$304,2,0)</f>
        <v>211</v>
      </c>
      <c r="K8" s="7" t="str">
        <f t="shared" si="2"/>
        <v>一次外观检-焊渣-满焊</v>
      </c>
      <c r="L8" s="6" t="s">
        <v>28</v>
      </c>
      <c r="M8" s="8" t="str">
        <f>VLOOKUP(L8,[1]标准不良科目!$D$8:$G$303,3,0)</f>
        <v>外观不良</v>
      </c>
      <c r="N8" s="8" t="str">
        <f>VLOOKUP(L8,[1]标准不良科目!$D$8:$G$303,4,0)</f>
        <v>蓝膜表面有硬质凸起，撕开后凸起位置为粘连到电池表面金属异物</v>
      </c>
      <c r="O8" s="1"/>
      <c r="P8" s="1"/>
    </row>
    <row r="9" spans="1:16" ht="20.25" x14ac:dyDescent="0.25">
      <c r="A9" s="2">
        <v>8</v>
      </c>
      <c r="B9" s="3"/>
      <c r="C9" s="4" t="str">
        <f t="shared" si="0"/>
        <v>一次外观检</v>
      </c>
      <c r="D9" s="5" t="str">
        <f>IFERROR(LOOKUP(1,0/(E9=[1]缺陷名称明细表!$C$2:$C$51),[1]缺陷名称明细表!$B$2:$B$51),"")</f>
        <v>QX000117</v>
      </c>
      <c r="E9" s="6" t="s">
        <v>17</v>
      </c>
      <c r="F9" s="7" t="str">
        <f t="shared" si="1"/>
        <v>PFVA212</v>
      </c>
      <c r="G9" s="7" t="s">
        <v>18</v>
      </c>
      <c r="H9" s="7" t="str">
        <f>VLOOKUP(C9,'[1]工序简称对应表-修改'!$G$4:$H$96,2,0)</f>
        <v>FV</v>
      </c>
      <c r="I9" s="7" t="str">
        <f>HLOOKUP(M9,[1]代码命名规则!$C$22:$G$23,2,0)</f>
        <v>A</v>
      </c>
      <c r="J9" s="7" t="str">
        <f>VLOOKUP(L9,[1]标准不良科目!$D$8:$F$304,2,0)</f>
        <v>212</v>
      </c>
      <c r="K9" s="7" t="str">
        <f t="shared" si="2"/>
        <v>一次外观检-焊渣-密封钉焊</v>
      </c>
      <c r="L9" s="6" t="s">
        <v>29</v>
      </c>
      <c r="M9" s="8" t="str">
        <f>VLOOKUP(L9,[1]标准不良科目!$D$8:$G$303,3,0)</f>
        <v>外观不良</v>
      </c>
      <c r="N9" s="8" t="str">
        <f>VLOOKUP(L9,[1]标准不良科目!$D$8:$G$303,4,0)</f>
        <v>蓝膜表面有硬质凸起，撕开后凸起位置为粘连到电池表面金属异物</v>
      </c>
      <c r="O9" s="1"/>
      <c r="P9" s="1"/>
    </row>
    <row r="10" spans="1:16" ht="20.25" x14ac:dyDescent="0.25">
      <c r="A10" s="2">
        <v>9</v>
      </c>
      <c r="B10" s="3"/>
      <c r="C10" s="4" t="str">
        <f t="shared" si="0"/>
        <v>一次外观检</v>
      </c>
      <c r="D10" s="5" t="str">
        <f>IFERROR(LOOKUP(1,0/(E10=[1]缺陷名称明细表!$C$2:$C$51),[1]缺陷名称明细表!$B$2:$B$51),"")</f>
        <v>QX000117</v>
      </c>
      <c r="E10" s="6" t="s">
        <v>17</v>
      </c>
      <c r="F10" s="7" t="str">
        <f t="shared" si="1"/>
        <v>PFVA127</v>
      </c>
      <c r="G10" s="7" t="s">
        <v>18</v>
      </c>
      <c r="H10" s="7" t="str">
        <f>VLOOKUP(C10,'[1]工序简称对应表-修改'!$G$4:$H$96,2,0)</f>
        <v>FV</v>
      </c>
      <c r="I10" s="7" t="str">
        <f>HLOOKUP(M10,[1]代码命名规则!$C$22:$G$23,2,0)</f>
        <v>A</v>
      </c>
      <c r="J10" s="7" t="str">
        <f>VLOOKUP(L10,[1]标准不良科目!$D$8:$F$304,2,0)</f>
        <v>127</v>
      </c>
      <c r="K10" s="7" t="str">
        <f t="shared" si="2"/>
        <v>一次外观检-凹坑</v>
      </c>
      <c r="L10" s="6" t="s">
        <v>30</v>
      </c>
      <c r="M10" s="8" t="str">
        <f>VLOOKUP(L10,[1]标准不良科目!$D$8:$G$303,3,0)</f>
        <v>外观不良</v>
      </c>
      <c r="N10" s="8" t="str">
        <f>VLOOKUP(L10,[1]标准不良科目!$D$8:$G$303,4,0)</f>
        <v xml:space="preserve">焊接焊线出现异常凹坑或正负极NMP滴落形成凹坑，不满足产品外观标准，不允许 </v>
      </c>
      <c r="O10" s="1"/>
      <c r="P10" s="1"/>
    </row>
    <row r="11" spans="1:16" ht="20.25" x14ac:dyDescent="0.25">
      <c r="A11" s="2">
        <v>10</v>
      </c>
      <c r="B11" s="3"/>
      <c r="C11" s="4" t="str">
        <f t="shared" si="0"/>
        <v>一次外观检</v>
      </c>
      <c r="D11" s="5" t="str">
        <f>IFERROR(LOOKUP(1,0/(E11=[1]缺陷名称明细表!$C$2:$C$51),[1]缺陷名称明细表!$B$2:$B$51),"")</f>
        <v>QX000069</v>
      </c>
      <c r="E11" s="6" t="s">
        <v>31</v>
      </c>
      <c r="F11" s="7" t="str">
        <f t="shared" si="1"/>
        <v>PFVA130</v>
      </c>
      <c r="G11" s="7" t="s">
        <v>18</v>
      </c>
      <c r="H11" s="7" t="str">
        <f>VLOOKUP(C11,'[1]工序简称对应表-修改'!$G$4:$H$96,2,0)</f>
        <v>FV</v>
      </c>
      <c r="I11" s="7" t="str">
        <f>HLOOKUP(M11,[1]代码命名规则!$C$22:$G$23,2,0)</f>
        <v>A</v>
      </c>
      <c r="J11" s="7" t="str">
        <f>VLOOKUP(L11,[1]标准不良科目!$D$8:$F$304,2,0)</f>
        <v>130</v>
      </c>
      <c r="K11" s="7" t="str">
        <f t="shared" si="2"/>
        <v>一次外观检-沙眼</v>
      </c>
      <c r="L11" s="6" t="s">
        <v>32</v>
      </c>
      <c r="M11" s="8" t="str">
        <f>VLOOKUP(L11,[1]标准不良科目!$D$8:$G$303,3,0)</f>
        <v>外观不良</v>
      </c>
      <c r="N11" s="8" t="str">
        <f>VLOOKUP(L11,[1]标准不良科目!$D$8:$G$303,4,0)</f>
        <v xml:space="preserve">焊接焊线出现异常沙眼或小孔，不满足产品外观标准，不允许 </v>
      </c>
      <c r="O11" s="1"/>
      <c r="P11" s="1"/>
    </row>
    <row r="12" spans="1:16" ht="20.25" x14ac:dyDescent="0.25">
      <c r="A12" s="2">
        <v>11</v>
      </c>
      <c r="B12" s="3"/>
      <c r="C12" s="4" t="str">
        <f t="shared" si="0"/>
        <v>一次外观检</v>
      </c>
      <c r="D12" s="5" t="str">
        <f>IFERROR(LOOKUP(1,0/(E12=[1]缺陷名称明细表!$C$2:$C$51),[1]缺陷名称明细表!$B$2:$B$51),"")</f>
        <v>QX000117</v>
      </c>
      <c r="E12" s="6" t="s">
        <v>17</v>
      </c>
      <c r="F12" s="7" t="str">
        <f t="shared" si="1"/>
        <v>PFVA217</v>
      </c>
      <c r="G12" s="7" t="s">
        <v>18</v>
      </c>
      <c r="H12" s="7" t="str">
        <f>VLOOKUP(C12,'[1]工序简称对应表-修改'!$G$4:$H$96,2,0)</f>
        <v>FV</v>
      </c>
      <c r="I12" s="7" t="str">
        <f>HLOOKUP(M12,[1]代码命名规则!$C$22:$G$23,2,0)</f>
        <v>A</v>
      </c>
      <c r="J12" s="7" t="str">
        <f>VLOOKUP(L12,[1]标准不良科目!$D$8:$F$304,2,0)</f>
        <v>217</v>
      </c>
      <c r="K12" s="7" t="str">
        <f t="shared" si="2"/>
        <v>一次外观检-壳体划痕</v>
      </c>
      <c r="L12" s="6" t="s">
        <v>33</v>
      </c>
      <c r="M12" s="8" t="str">
        <f>VLOOKUP(L12,[1]标准不良科目!$D$8:$G$303,3,0)</f>
        <v>外观不良</v>
      </c>
      <c r="N12" s="8" t="str">
        <f>VLOOKUP(L12,[1]标准不良科目!$D$8:$G$303,4,0)</f>
        <v>壳体表面存在划痕/划伤</v>
      </c>
      <c r="O12" s="1"/>
      <c r="P12" s="1"/>
    </row>
    <row r="13" spans="1:16" ht="20.25" x14ac:dyDescent="0.25">
      <c r="A13" s="2">
        <v>12</v>
      </c>
      <c r="B13" s="3"/>
      <c r="C13" s="4" t="str">
        <f t="shared" si="0"/>
        <v>一次外观检</v>
      </c>
      <c r="D13" s="5" t="str">
        <f>IFERROR(LOOKUP(1,0/(E13=[1]缺陷名称明细表!$C$2:$C$51),[1]缺陷名称明细表!$B$2:$B$51),"")</f>
        <v>QX000117</v>
      </c>
      <c r="E13" s="6" t="s">
        <v>17</v>
      </c>
      <c r="F13" s="7" t="str">
        <f t="shared" si="1"/>
        <v>PFVA218</v>
      </c>
      <c r="G13" s="7" t="s">
        <v>18</v>
      </c>
      <c r="H13" s="7" t="str">
        <f>VLOOKUP(C13,'[1]工序简称对应表-修改'!$G$4:$H$96,2,0)</f>
        <v>FV</v>
      </c>
      <c r="I13" s="7" t="str">
        <f>HLOOKUP(M13,[1]代码命名规则!$C$22:$G$23,2,0)</f>
        <v>A</v>
      </c>
      <c r="J13" s="7" t="str">
        <f>VLOOKUP(L13,[1]标准不良科目!$D$8:$F$304,2,0)</f>
        <v>218</v>
      </c>
      <c r="K13" s="7" t="str">
        <f t="shared" si="2"/>
        <v>一次外观检-壳体毛刺</v>
      </c>
      <c r="L13" s="6" t="s">
        <v>34</v>
      </c>
      <c r="M13" s="8" t="str">
        <f>VLOOKUP(L13,[1]标准不良科目!$D$8:$G$303,3,0)</f>
        <v>外观不良</v>
      </c>
      <c r="N13" s="8" t="str">
        <f>VLOOKUP(L13,[1]标准不良科目!$D$8:$G$303,4,0)</f>
        <v>壳体面/边缘毛刺</v>
      </c>
      <c r="O13" s="1"/>
      <c r="P13" s="1"/>
    </row>
    <row r="14" spans="1:16" ht="20.25" x14ac:dyDescent="0.25">
      <c r="A14" s="2">
        <v>13</v>
      </c>
      <c r="B14" s="3"/>
      <c r="C14" s="4" t="str">
        <f t="shared" si="0"/>
        <v>一次外观检</v>
      </c>
      <c r="D14" s="5" t="str">
        <f>IFERROR(LOOKUP(1,0/(E14=[1]缺陷名称明细表!$C$2:$C$51),[1]缺陷名称明细表!$B$2:$B$51),"")</f>
        <v>QX000117</v>
      </c>
      <c r="E14" s="6" t="s">
        <v>17</v>
      </c>
      <c r="F14" s="7" t="str">
        <f t="shared" si="1"/>
        <v>PFVA219</v>
      </c>
      <c r="G14" s="7" t="s">
        <v>18</v>
      </c>
      <c r="H14" s="7" t="str">
        <f>VLOOKUP(C14,'[1]工序简称对应表-修改'!$G$4:$H$96,2,0)</f>
        <v>FV</v>
      </c>
      <c r="I14" s="7" t="str">
        <f>HLOOKUP(M14,[1]代码命名规则!$C$22:$G$23,2,0)</f>
        <v>A</v>
      </c>
      <c r="J14" s="7" t="str">
        <f>VLOOKUP(L14,[1]标准不良科目!$D$8:$F$304,2,0)</f>
        <v>219</v>
      </c>
      <c r="K14" s="7" t="str">
        <f t="shared" si="2"/>
        <v>一次外观检-翘钉/针孔/密封钉不良</v>
      </c>
      <c r="L14" s="6" t="s">
        <v>35</v>
      </c>
      <c r="M14" s="8" t="str">
        <f>VLOOKUP(L14,[1]标准不良科目!$D$8:$G$303,3,0)</f>
        <v>外观不良</v>
      </c>
      <c r="N14" s="8" t="str">
        <f>VLOOKUP(L14,[1]标准不良科目!$D$8:$G$303,4,0)</f>
        <v>密封钉焊接高出壳体高度/针孔/凸钉</v>
      </c>
      <c r="O14" s="1"/>
      <c r="P14" s="1"/>
    </row>
    <row r="15" spans="1:16" ht="20.25" x14ac:dyDescent="0.25">
      <c r="A15" s="2">
        <v>14</v>
      </c>
      <c r="B15" s="3"/>
      <c r="C15" s="4" t="str">
        <f t="shared" si="0"/>
        <v>一次外观检</v>
      </c>
      <c r="D15" s="5" t="str">
        <f>IFERROR(LOOKUP(1,0/(E15=[1]缺陷名称明细表!$C$2:$C$51),[1]缺陷名称明细表!$B$2:$B$51),"")</f>
        <v>QX000117</v>
      </c>
      <c r="E15" s="6" t="s">
        <v>17</v>
      </c>
      <c r="F15" s="7" t="str">
        <f t="shared" si="1"/>
        <v>PFVA220</v>
      </c>
      <c r="G15" s="7" t="s">
        <v>18</v>
      </c>
      <c r="H15" s="7" t="str">
        <f>VLOOKUP(C15,'[1]工序简称对应表-修改'!$G$4:$H$96,2,0)</f>
        <v>FV</v>
      </c>
      <c r="I15" s="7" t="str">
        <f>HLOOKUP(M15,[1]代码命名规则!$C$22:$G$23,2,0)</f>
        <v>A</v>
      </c>
      <c r="J15" s="7" t="str">
        <f>VLOOKUP(L15,[1]标准不良科目!$D$8:$F$304,2,0)</f>
        <v>220</v>
      </c>
      <c r="K15" s="7" t="str">
        <f t="shared" si="2"/>
        <v>一次外观检-正极端面划伤</v>
      </c>
      <c r="L15" s="6" t="s">
        <v>36</v>
      </c>
      <c r="M15" s="8" t="str">
        <f>VLOOKUP(L15,[1]标准不良科目!$D$8:$G$303,3,0)</f>
        <v>外观不良</v>
      </c>
      <c r="N15" s="8" t="str">
        <f>VLOOKUP(L15,[1]标准不良科目!$D$8:$G$303,4,0)</f>
        <v>正极端面存在划痕</v>
      </c>
      <c r="O15" s="1"/>
      <c r="P15" s="1"/>
    </row>
    <row r="16" spans="1:16" ht="20.25" x14ac:dyDescent="0.25">
      <c r="A16" s="2">
        <v>15</v>
      </c>
      <c r="B16" s="3"/>
      <c r="C16" s="4" t="str">
        <f t="shared" si="0"/>
        <v>一次外观检</v>
      </c>
      <c r="D16" s="5" t="str">
        <f>IFERROR(LOOKUP(1,0/(E16=[1]缺陷名称明细表!$C$2:$C$51),[1]缺陷名称明细表!$B$2:$B$51),"")</f>
        <v>QX000117</v>
      </c>
      <c r="E16" s="6" t="s">
        <v>17</v>
      </c>
      <c r="F16" s="7" t="str">
        <f t="shared" si="1"/>
        <v>PFVA221</v>
      </c>
      <c r="G16" s="7" t="s">
        <v>18</v>
      </c>
      <c r="H16" s="7" t="str">
        <f>VLOOKUP(C16,'[1]工序简称对应表-修改'!$G$4:$H$96,2,0)</f>
        <v>FV</v>
      </c>
      <c r="I16" s="7" t="str">
        <f>HLOOKUP(M16,[1]代码命名规则!$C$22:$G$23,2,0)</f>
        <v>A</v>
      </c>
      <c r="J16" s="7" t="str">
        <f>VLOOKUP(L16,[1]标准不良科目!$D$8:$F$304,2,0)</f>
        <v>221</v>
      </c>
      <c r="K16" s="7" t="str">
        <f t="shared" si="2"/>
        <v>一次外观检-铝钉划伤</v>
      </c>
      <c r="L16" s="8" t="s">
        <v>37</v>
      </c>
      <c r="M16" s="8" t="str">
        <f>VLOOKUP(L16,[1]标准不良科目!$D$8:$G$303,3,0)</f>
        <v>外观不良</v>
      </c>
      <c r="N16" s="8" t="str">
        <f>VLOOKUP(L16,[1]标准不良科目!$D$8:$G$303,4,0)</f>
        <v>密封铝钉表面存在划痕</v>
      </c>
      <c r="O16" s="1"/>
      <c r="P16" s="1"/>
    </row>
    <row r="17" spans="1:16" ht="20.25" x14ac:dyDescent="0.25">
      <c r="A17" s="2">
        <v>16</v>
      </c>
      <c r="B17" s="9"/>
      <c r="C17" s="4" t="str">
        <f t="shared" si="0"/>
        <v>一次外观检</v>
      </c>
      <c r="D17" s="5" t="str">
        <f>IFERROR(LOOKUP(1,0/(E17=[1]缺陷名称明细表!$C$2:$C$51),[1]缺陷名称明细表!$B$2:$B$51),"")</f>
        <v>QX000117</v>
      </c>
      <c r="E17" s="6" t="s">
        <v>17</v>
      </c>
      <c r="F17" s="7" t="str">
        <f t="shared" si="1"/>
        <v>PFVA276</v>
      </c>
      <c r="G17" s="7" t="s">
        <v>18</v>
      </c>
      <c r="H17" s="7" t="str">
        <f>VLOOKUP(C17,'[1]工序简称对应表-修改'!$G$4:$H$96,2,0)</f>
        <v>FV</v>
      </c>
      <c r="I17" s="7" t="str">
        <f>HLOOKUP(M17,[1]代码命名规则!$C$22:$G$23,2,0)</f>
        <v>A</v>
      </c>
      <c r="J17" s="7" t="str">
        <f>VLOOKUP(L17,[1]标准不良科目!$D$8:$F$304,2,0)</f>
        <v>276</v>
      </c>
      <c r="K17" s="7" t="str">
        <f t="shared" si="2"/>
        <v>一次外观检-二维码污染</v>
      </c>
      <c r="L17" s="8" t="s">
        <v>38</v>
      </c>
      <c r="M17" s="8" t="str">
        <f>VLOOKUP(L17,[1]标准不良科目!$D$8:$G$303,3,0)</f>
        <v>外观不良</v>
      </c>
      <c r="N17" s="8" t="str">
        <f>VLOOKUP(L17,[1]标准不良科目!$D$8:$G$303,4,0)</f>
        <v>二维码受到污染</v>
      </c>
      <c r="O17" s="1"/>
      <c r="P17" s="1"/>
    </row>
    <row r="18" spans="1:16" ht="20.25" x14ac:dyDescent="0.25">
      <c r="A18" s="2">
        <v>17</v>
      </c>
      <c r="B18" s="9"/>
      <c r="C18" s="4" t="str">
        <f t="shared" si="0"/>
        <v>一次外观检</v>
      </c>
      <c r="D18" s="5" t="str">
        <f>IFERROR(LOOKUP(1,0/(E18=[1]缺陷名称明细表!$C$2:$C$51),[1]缺陷名称明细表!$B$2:$B$51),"")</f>
        <v>QX000117</v>
      </c>
      <c r="E18" s="6" t="s">
        <v>17</v>
      </c>
      <c r="F18" s="7" t="str">
        <f t="shared" si="1"/>
        <v>PFVA277</v>
      </c>
      <c r="G18" s="7" t="s">
        <v>18</v>
      </c>
      <c r="H18" s="7" t="str">
        <f>VLOOKUP(C18,'[1]工序简称对应表-修改'!$G$4:$H$96,2,0)</f>
        <v>FV</v>
      </c>
      <c r="I18" s="7" t="str">
        <f>HLOOKUP(M18,[1]代码命名规则!$C$22:$G$23,2,0)</f>
        <v>A</v>
      </c>
      <c r="J18" s="7" t="str">
        <f>VLOOKUP(L18,[1]标准不良科目!$D$8:$F$304,2,0)</f>
        <v>277</v>
      </c>
      <c r="K18" s="7" t="str">
        <f t="shared" si="2"/>
        <v>一次外观检-折痕</v>
      </c>
      <c r="L18" s="8" t="s">
        <v>39</v>
      </c>
      <c r="M18" s="8" t="str">
        <f>VLOOKUP(L18,[1]标准不良科目!$D$8:$G$303,3,0)</f>
        <v>外观不良</v>
      </c>
      <c r="N18" s="8" t="str">
        <f>VLOOKUP(L18,[1]标准不良科目!$D$8:$G$303,4,0)</f>
        <v>铝壳表面有折痕</v>
      </c>
      <c r="O18" s="1"/>
      <c r="P18" s="1"/>
    </row>
    <row r="19" spans="1:16" ht="20.25" x14ac:dyDescent="0.25">
      <c r="A19" s="2">
        <v>18</v>
      </c>
      <c r="B19" s="9"/>
      <c r="C19" s="4" t="str">
        <f t="shared" si="0"/>
        <v>一次外观检</v>
      </c>
      <c r="D19" s="5" t="str">
        <f>IFERROR(LOOKUP(1,0/(E19=[1]缺陷名称明细表!$C$2:$C$51),[1]缺陷名称明细表!$B$2:$B$51),"")</f>
        <v>QX000218</v>
      </c>
      <c r="E19" s="6" t="s">
        <v>40</v>
      </c>
      <c r="F19" s="7" t="str">
        <f t="shared" si="1"/>
        <v>PFVP278</v>
      </c>
      <c r="G19" s="7" t="s">
        <v>18</v>
      </c>
      <c r="H19" s="7" t="str">
        <f>VLOOKUP(C19,'[1]工序简称对应表-修改'!$G$4:$H$96,2,0)</f>
        <v>FV</v>
      </c>
      <c r="I19" s="7" t="str">
        <f>HLOOKUP(M19,[1]代码命名规则!$C$22:$G$23,2,0)</f>
        <v>P</v>
      </c>
      <c r="J19" s="7" t="str">
        <f>VLOOKUP(L19,[1]标准不良科目!$D$8:$F$304,2,0)</f>
        <v>278</v>
      </c>
      <c r="K19" s="7" t="str">
        <f t="shared" si="2"/>
        <v>一次外观检-电芯短路</v>
      </c>
      <c r="L19" s="8" t="s">
        <v>41</v>
      </c>
      <c r="M19" s="8" t="str">
        <f>VLOOKUP(L19,[1]标准不良科目!$D$8:$G$303,3,0)</f>
        <v>性能不良</v>
      </c>
      <c r="N19" s="8" t="str">
        <f>VLOOKUP(L19,[1]标准不良科目!$D$8:$G$303,4,0)</f>
        <v>电芯正负极搭接短路、击穿、烧黑、燃烧现象，不允许</v>
      </c>
      <c r="O19" s="1"/>
      <c r="P19" s="1"/>
    </row>
    <row r="20" spans="1:16" ht="20.25" x14ac:dyDescent="0.25">
      <c r="A20" s="2">
        <v>19</v>
      </c>
      <c r="B20" s="12"/>
      <c r="C20" s="4" t="str">
        <f t="shared" si="0"/>
        <v>一次外观检</v>
      </c>
      <c r="D20" s="5" t="str">
        <f>IFERROR(LOOKUP(1,0/(E20=[1]缺陷名称明细表!$C$2:$C$51),[1]缺陷名称明细表!$B$2:$B$51),"")</f>
        <v>QX000224</v>
      </c>
      <c r="E20" s="6" t="s">
        <v>42</v>
      </c>
      <c r="F20" s="7" t="str">
        <f t="shared" si="1"/>
        <v>PFVA004</v>
      </c>
      <c r="G20" s="7" t="s">
        <v>18</v>
      </c>
      <c r="H20" s="7" t="str">
        <f>VLOOKUP(C20,'[1]工序简称对应表-修改'!$G$4:$H$96,2,0)</f>
        <v>FV</v>
      </c>
      <c r="I20" s="7" t="str">
        <f>HLOOKUP(M20,[1]代码命名规则!$C$22:$G$23,2,0)</f>
        <v>A</v>
      </c>
      <c r="J20" s="7" t="str">
        <f>VLOOKUP(L20,[1]标准不良科目!$D$8:$F$304,2,0)</f>
        <v>004</v>
      </c>
      <c r="K20" s="7" t="str">
        <f t="shared" si="2"/>
        <v>一次外观检-标识信息不良</v>
      </c>
      <c r="L20" s="6" t="s">
        <v>43</v>
      </c>
      <c r="M20" s="8" t="str">
        <f>VLOOKUP(L20,[1]标准不良科目!$D$8:$G$303,3,0)</f>
        <v>外观不良</v>
      </c>
      <c r="N20" s="8" t="str">
        <f>VLOOKUP(L20,[1]标准不良科目!$D$8:$G$303,4,0)</f>
        <v>包含扫码不良、喷码不良、刻码不良、mes系统数据缺失、RFID不良等标识信息不良</v>
      </c>
      <c r="O20" s="1"/>
      <c r="P20" s="1"/>
    </row>
  </sheetData>
  <autoFilter ref="A1:P15" xr:uid="{00000000-0009-0000-0000-000000000000}"/>
  <mergeCells count="1">
    <mergeCell ref="B2:B16"/>
  </mergeCells>
  <phoneticPr fontId="1"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2024-08-15T07:21:00Z</dcterms:created>
  <dcterms:modified xsi:type="dcterms:W3CDTF">2025-07-30T03:08:17Z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7A01FE46776C4A27B2CFA2528BB789DA_12</vt:lpwstr>
  </property>
  <property fmtid="{D5CDD505-2E9C-101B-9397-08002B2CF9AE}" pid="3" name="KSOProductBuildVer">
    <vt:lpwstr>2052-12.1.0.19302</vt:lpwstr>
  </property>
</Properties>
</file>